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activeTab="1"/>
  </bookViews>
  <sheets>
    <sheet name=" icp dpa" sheetId="5" r:id="rId1"/>
    <sheet name="tosap " sheetId="7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5" i="5"/>
  <c r="F55" s="1"/>
  <c r="D54"/>
  <c r="D53"/>
  <c r="F53" s="1"/>
  <c r="D52"/>
  <c r="F52" s="1"/>
  <c r="D51"/>
  <c r="D50"/>
  <c r="F50" s="1"/>
  <c r="D49"/>
  <c r="F49" s="1"/>
  <c r="D48"/>
  <c r="D47"/>
  <c r="F47" s="1"/>
  <c r="D46"/>
  <c r="F46" s="1"/>
  <c r="D45"/>
  <c r="D44"/>
  <c r="F44" s="1"/>
  <c r="D43"/>
  <c r="F43" s="1"/>
  <c r="D42"/>
  <c r="D41"/>
  <c r="F41" s="1"/>
  <c r="D40"/>
  <c r="F40" s="1"/>
  <c r="D39"/>
  <c r="D38"/>
  <c r="F38" s="1"/>
  <c r="D37"/>
  <c r="F37" s="1"/>
  <c r="D36"/>
  <c r="D35"/>
  <c r="F35" s="1"/>
  <c r="D34"/>
  <c r="F34" s="1"/>
  <c r="D33"/>
  <c r="D32"/>
  <c r="F32" s="1"/>
  <c r="D31"/>
  <c r="F31" s="1"/>
  <c r="D30"/>
  <c r="D23"/>
  <c r="D22"/>
  <c r="D21"/>
  <c r="D20"/>
  <c r="D19"/>
  <c r="D18"/>
  <c r="D17"/>
  <c r="D16"/>
  <c r="D15"/>
  <c r="D14"/>
  <c r="D13"/>
  <c r="D12"/>
  <c r="D11"/>
  <c r="D10"/>
  <c r="F48" i="7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F20"/>
  <c r="F19"/>
  <c r="F18"/>
  <c r="F17"/>
  <c r="F16"/>
  <c r="F15"/>
  <c r="F14"/>
  <c r="F13"/>
  <c r="F12"/>
  <c r="E20"/>
  <c r="E19"/>
  <c r="E18"/>
  <c r="E17"/>
  <c r="E16"/>
  <c r="E15"/>
  <c r="E14"/>
  <c r="E12"/>
  <c r="E13"/>
  <c r="D73" i="5"/>
  <c r="D72"/>
  <c r="D71"/>
  <c r="D70"/>
  <c r="D69"/>
  <c r="F33"/>
  <c r="F36"/>
  <c r="F39"/>
  <c r="F42"/>
  <c r="F45"/>
  <c r="F48"/>
  <c r="F51"/>
  <c r="F54"/>
  <c r="F30"/>
</calcChain>
</file>

<file path=xl/sharedStrings.xml><?xml version="1.0" encoding="utf-8"?>
<sst xmlns="http://schemas.openxmlformats.org/spreadsheetml/2006/main" count="158" uniqueCount="111">
  <si>
    <t>Tariffa giornaliera (temporanea)</t>
  </si>
  <si>
    <t xml:space="preserve">Tipologia di diffusione/esposizione  pubblicitaria </t>
  </si>
  <si>
    <t xml:space="preserve">  Coefficiente  tariffa annuale</t>
  </si>
  <si>
    <t xml:space="preserve">   Coefficiente  tariffa giornaliera</t>
  </si>
  <si>
    <t>Categoria unica</t>
  </si>
  <si>
    <t>Esposizione Pubblicitaria effettuata in forma opaca di superficie fino a 5,50 mq</t>
  </si>
  <si>
    <t>€ mq</t>
  </si>
  <si>
    <t>Esposizione Pubblicitaria effettuata in forma opaca di superficie tra 5,51 mq ed 8,50 mq.</t>
  </si>
  <si>
    <t>Esposizione Pubblicitaria effettuata in forma opaca di superficie superiore a  8,50 mq</t>
  </si>
  <si>
    <t>Esposizione Pubblicitaria effettuata in forma luminosa fino a 5,50 mq</t>
  </si>
  <si>
    <t>Esposizione Pubblicitaria effettuata in forma luminosa di superficie tra 5,51 mq ed 8,50 mq.</t>
  </si>
  <si>
    <t>Esposizione Pubblicitaria effettuata in forma luminosa di superficie superiore a  8,50 mq</t>
  </si>
  <si>
    <t>Esposizione pubblicitaria  effettuata con pannelli luminosi, display anche a messaggio variabile conto proprio</t>
  </si>
  <si>
    <t>Esposizione pubblicitaria  effettuata con pannelli luminosi, display anche a messaggio variabile conto terzi</t>
  </si>
  <si>
    <t>Pubblicità visiva effettuata per conto proprio o altrui all'interno e all'esterno di veicoli , con esposizione fino ad 5,00 mq</t>
  </si>
  <si>
    <t>Pubblicità visiva effettuata per conto proprio o altrui all'interno e all'esterno di veicoli, con esposizione tra 5,51 mq  e 8,50 mq.</t>
  </si>
  <si>
    <t>Pubblicità visiva effettuata per conto proprio o altrui all'interno e all'esterno di veicoli, con superficie  superiore a 8,50  mq.</t>
  </si>
  <si>
    <t>Pubblicità visiva effettuata per conto proprio o altrui all'interno e all'esterno di veicoli , con esposizione fino ad 5,00 mq Luminosa</t>
  </si>
  <si>
    <t>Pubblicità visiva effettuata per conto proprio o altrui all'interno e all'esterno di veicoli, con esposizione tra 5,51 mq  e 8,50 mq. Luminosa</t>
  </si>
  <si>
    <t>Pubblicità visiva effettuata per conto proprio o altrui all'interno e all'esterno di veicoli, con superficie  superiore a 8,50  mq. Luminosa</t>
  </si>
  <si>
    <t xml:space="preserve">Esposizione Pubblicitaria effettuata in forma opaca di superficie fino a 5,50 mq. Fino a 30 giorni </t>
  </si>
  <si>
    <t xml:space="preserve">Esposizione Pubblicitaria effettuata in forma opaca di superficie tra 5,51 mq ed 8,5 mq. Fino a 30 giorni </t>
  </si>
  <si>
    <t xml:space="preserve">Esposizione Pubblicitaria effettuata in forma opaca di superficie superiore a  8,5 mq Fino a 30 giorni </t>
  </si>
  <si>
    <t xml:space="preserve">Esposizione Pubblicitaria effettuata in forma luminosa di superficie fino a 5,50 mq. Fino a 30 giorni </t>
  </si>
  <si>
    <t xml:space="preserve">Esposizione Pubblicitaria effettuata in forma luminosa di superficie tra 5,51 mq ed 8,50 mq. Fino a 30 giorni  </t>
  </si>
  <si>
    <t xml:space="preserve">Esposizione Pubblicitaria effettuata in forma luminosa di superficie superiore a  8,50 mq Fino a 30 giorni </t>
  </si>
  <si>
    <t xml:space="preserve">Esposizione Pubblicitaria effettuata in forma opaca di superficie fino a 5,50 mq. Fino a 60 giorni </t>
  </si>
  <si>
    <t xml:space="preserve">Esposizione Pubblicitaria effettuata in forma opaca di superficie tra 5,51 mq ed 8,50 mq. Fino a 60 giorni </t>
  </si>
  <si>
    <t xml:space="preserve">Esposizione Pubblicitaria effettuata in forma opaca di superficie superiore a  8,50 mq Fino a 60 giorni </t>
  </si>
  <si>
    <t xml:space="preserve">Esposizione Pubblicitaria effettuata in forma luminosa di superficie fino a 5,50 mq. Fino a 60 giorni </t>
  </si>
  <si>
    <t xml:space="preserve">Esposizione Pubblicitaria effettuata in forma luminosa di superficie tra 5,51 mq ed 8,50 mq. Fino a 60 giorni  </t>
  </si>
  <si>
    <t xml:space="preserve">Esposizione Pubblicitaria effettuata in forma luminosa di superficie superiore a  8,50 mq Fino a 60 giorni </t>
  </si>
  <si>
    <t xml:space="preserve">Esposizione Pubblicitaria effettuata in forma opaca di superficie fino a 5,50 mq. Fino a 90 giorni </t>
  </si>
  <si>
    <t xml:space="preserve">Esposizione Pubblicitaria effettuata in forma opaca di superficie tra 5,51 mq ed 8,50 mq. Fino a 90 giorni </t>
  </si>
  <si>
    <t xml:space="preserve">Esposizione Pubblicitaria effettuata in forma opaca di superficie superiore a  8,50 mq Fino a 90 giorni </t>
  </si>
  <si>
    <t xml:space="preserve">Esposizione Pubblicitaria effettuata in forma luminosa di superficie fino a 5,50 mq. Fino a 90 giorni </t>
  </si>
  <si>
    <t xml:space="preserve">Esposizione Pubblicitaria effettuata in forma luminosa di superficie tra 5,51 mq ed 8,50 mq. Fino a 90 giorni  </t>
  </si>
  <si>
    <t xml:space="preserve">Esposizione Pubblicitaria effettuata in forma luminosa di superficie superiore a  8,50 mq Fino a 90 giorni </t>
  </si>
  <si>
    <t xml:space="preserve">Esposizione pubblicitaria effettuata con striscione trasversale che attraversa la strada o la piazza al mq. Fino a 30 giorni  </t>
  </si>
  <si>
    <t>€ mq a giorno</t>
  </si>
  <si>
    <t>Pubblicità effettuata da aeromobili mediante scritte, striscioni, disegni fumogeni, lancio di oggetti o manifestini, ivi compresa quella eseguita su specchi d'acqua e fasce marittime limitrofi al territorio comunale, per ogni giorno o frazione, indipendentemente dai soggetti pubblicizzati</t>
  </si>
  <si>
    <t>€ a giorno</t>
  </si>
  <si>
    <t>Per la pubblicità eseguita con palloni frenati e simili</t>
  </si>
  <si>
    <t>Per la pubblicità effettuata mediante distribuzione, anche con veicoli, di manifestini o di altro materiale pubblicitario, oppure mediante persone circolanti con cartelli o altri mezzi pubblicitari, è dovuto il canone per ciascuna persona impiegata nella distribuzione od effettuazione e per ogni giorno o frazione, indipendentemente dalla misura dei mezzi pubblicitari o dalla quantità di materiale distribuito</t>
  </si>
  <si>
    <t>Per la pubblicità effettuata a mezzo di apparecchi amplificatori e simili è dovuto, per ciascun punto di pubblicità e per ciascun giorno o frazione</t>
  </si>
  <si>
    <t>Per la pubblicità effettuata con proiezioni fino a 30 giorni</t>
  </si>
  <si>
    <t>Per la pubblicità effettuata con proiezioni oltre i a 30 giorni</t>
  </si>
  <si>
    <t>Diffusione  pubblicitaria effettuata tramite la distribuzione di materiale pubblicitario compreso il volantinaggio</t>
  </si>
  <si>
    <t>€ a giorno a persona</t>
  </si>
  <si>
    <t>Per l’esposizione pubblicitaria effettuata in forma luminosa o illuminatala il canone dovuto in relazione alla tipologia di esposizione e superficie è maggiorato del</t>
  </si>
  <si>
    <t>Categoria normale</t>
  </si>
  <si>
    <t xml:space="preserve"> 65% superfici tra 5,51 mq. E 8,50 mq. </t>
  </si>
  <si>
    <t>50% superficie superiori a 8,50 mq.</t>
  </si>
  <si>
    <t>PUBBLICHE AFFISSIONI</t>
  </si>
  <si>
    <t xml:space="preserve">Tariffa standard giornaliera </t>
  </si>
  <si>
    <t>tariffa</t>
  </si>
  <si>
    <t xml:space="preserve">Maggiorazione per richieste di affissione di manifesti inferiori a 50 fogli </t>
  </si>
  <si>
    <t>Maggiorazione per richieste di affissione di manifesti costituiti da 8 a 12 fogli (foglio base 70x100)</t>
  </si>
  <si>
    <t>Maggiorazione per richieste di affissione di manifesti costituiti da oltre 12 fogli (foglio base 70x100)</t>
  </si>
  <si>
    <t>Le maggiorazioni di cui alle lettere a), b),  c), si applicano sull'importo del canone dovuto di cui al punto 1,2,3,4,5, precisando che le maggiorazioni di cui alle lettere c) e d)  non sono cumulabili in quanto alternative tra loro.</t>
  </si>
  <si>
    <r>
      <rPr>
        <b/>
        <sz val="11"/>
        <color rgb="FF000000"/>
        <rFont val="Calibri"/>
        <family val="2"/>
        <charset val="1"/>
      </rPr>
      <t xml:space="preserve">Per le affissioni richieste per il giorno in cui è stato consegnato il materiale da affiggere od entro i due giorni successivi, se trattasi di affissioni di contenuto commerciale, ovvero per le ore notturne dalle 20 alle 7 o nei giorni festivi, è dovuta la maggiorazione del 10 per cento del canone, </t>
    </r>
    <r>
      <rPr>
        <b/>
        <sz val="11"/>
        <color rgb="FFFF0000"/>
        <rFont val="Calibri"/>
        <family val="2"/>
        <charset val="1"/>
      </rPr>
      <t>con un minimo di € 30,00</t>
    </r>
    <r>
      <rPr>
        <b/>
        <sz val="11"/>
        <color rgb="FF000000"/>
        <rFont val="Calibri"/>
        <family val="2"/>
        <charset val="1"/>
      </rPr>
      <t xml:space="preserve"> per ciascuna commissione. </t>
    </r>
  </si>
  <si>
    <t>€ 1,50 per ciascuna utenza</t>
  </si>
  <si>
    <t>Tipologia di occupazioni di suolo pubblico</t>
  </si>
  <si>
    <t xml:space="preserve"> Tariffa annuale</t>
  </si>
  <si>
    <t xml:space="preserve">1^ Categoria </t>
  </si>
  <si>
    <t xml:space="preserve">2^ Categoria </t>
  </si>
  <si>
    <t>occupazione di sottosuolo</t>
  </si>
  <si>
    <t>occupazioni di soprassuolo</t>
  </si>
  <si>
    <t xml:space="preserve">occupazioni di suolo o soprassuolo con apparecchi automatici per la distribuzione dei tabacchi </t>
  </si>
  <si>
    <t>distributori di carburanti</t>
  </si>
  <si>
    <t xml:space="preserve">occupazioni di qualsiasi natura del suolo  fino a 12 ore </t>
  </si>
  <si>
    <t xml:space="preserve">occupazioni di qualsiasi natura del suolo  oltre  12 ore fino a 24 </t>
  </si>
  <si>
    <t xml:space="preserve">occupazioni di qualsiasi natura del suolo fino a 14 giorni </t>
  </si>
  <si>
    <t xml:space="preserve">occupazioni di qualsiasi natura del suolo oltre i 14 giorni </t>
  </si>
  <si>
    <t xml:space="preserve">occupazioni di suolo di durata non inferiore a 30 giorni o con carattere ricorrente </t>
  </si>
  <si>
    <t xml:space="preserve">occupazioni realizzate in occasione di manifestazioni politiche, culturali o sportive </t>
  </si>
  <si>
    <t>occupazioni di soprassuolo e sottosuolo stradale con cavi e condutture fino ad 1km fino a 30 giorni</t>
  </si>
  <si>
    <t>occupazioni di soprassuolo e sottosuolo stradale con cavi e condutture oltre 1km fino a 30 giorni</t>
  </si>
  <si>
    <t>occupazioni di sottosuolo e soprassuolo stradale fino a 90 gg fino ad 1km maggiorazione del 30%</t>
  </si>
  <si>
    <t>occupazioni di sottosuolo e soprassuolo stradale fino a 90 gg oltre 1 km maggiorazione del 30%</t>
  </si>
  <si>
    <t>occupazioni di sottosuolo e soprassuolo stradale oltre i 90 gg fino a 180 gg fino ad 1km maggiorazione del 150%</t>
  </si>
  <si>
    <t>occupazioni di sottosuolo e soprassuolo stradale oltre i 90 gg fino a 180 gg oltre ad 1km maggiorazione del 50%</t>
  </si>
  <si>
    <t>occupazioni di sottosuolo e soprassuolo stradale oltre i 180 gg maggiorazione del 100%</t>
  </si>
  <si>
    <t>occupazioni di sottosuolo e soprassuolo stradale oltre a 180 gg maggiorazione del 100%</t>
  </si>
  <si>
    <t xml:space="preserve">Tariffa annuale (permanente) 1^CATEGORIA </t>
  </si>
  <si>
    <t xml:space="preserve">Tariffa annuale (permanente) 2^CATEGORIA </t>
  </si>
  <si>
    <t>occupazioni con autovetture ad uso privato realizzate su aree a ciò destinate dal comune (Tariffa Base)</t>
  </si>
  <si>
    <t>Occupazione di qualsiasi natura del suolo -Tariffa Base</t>
  </si>
  <si>
    <t xml:space="preserve">coefficiente </t>
  </si>
  <si>
    <t>occupazioni realizzate da venditori ambulanti, pubblici esercizi e produttori che vendono direttamente il loro prodotto fino a 12 ore (art. 59 Reg.to)</t>
  </si>
  <si>
    <t xml:space="preserve">occupazioni realizzate da venditori ambulanti, pubblici esercizi e produttori che vendono direttamente il loro prodotto oltre 12 ore fino a 24 (art. 59 Reg.to) </t>
  </si>
  <si>
    <t>occupazioni realizzate da venditori ambulanti, pubblici esercizi e produttori che vendono direttamente il loro prodotto fino a 14 giorni (art. 59 Reg.to)</t>
  </si>
  <si>
    <t>occupazioni realizzate da venditori ambulanti, pubblici esercizi e produttori che vendono direttamente il loro prodotto oltre i 14 giorni (art. 59 Reg.to)</t>
  </si>
  <si>
    <t xml:space="preserve">occupazioni poste in essere con l’installazione di giochi e divertimenti dello spettacolo viaggiate (art. 59 Reg.to) </t>
  </si>
  <si>
    <t>occupazioni realizzate per l’esercizio dell’attività edilizia (art. 59 Reg.to)</t>
  </si>
  <si>
    <t>TARIFFE E COEFFICIENTI MOLTIPLICATORI PER LA DIFFUSIONE E L'ESPOSIZIONE DELLA PUBBLICITA'</t>
  </si>
  <si>
    <t>Tariffa Annuale (permanente)</t>
  </si>
  <si>
    <t>ALLEGATO A</t>
  </si>
  <si>
    <t xml:space="preserve"> 100.% superfici inferiori a 5,50mq.</t>
  </si>
  <si>
    <t>Coef. per ciascun foglio formato 70 x 100 per esposizioni da 1 a 10 giorni</t>
  </si>
  <si>
    <t>TARIFFE E COEFFICIENTI MOLTIPLICATORI PER OCCUPAZIONI SPAZI ED AREE PUBBLICHE</t>
  </si>
  <si>
    <t>Occupazioni permanenti realizzate con cavi e condutture, da chiunque effettuata per la fornitura di servizi di pubblica utilità, quali la distribuzione ed erogazione di energia elettrica, gas, acqua, calore, servizi di telecomunicazione e radiotelevisivi e di altri servizi a rete.</t>
  </si>
  <si>
    <t>Tariffa giornaliera (temporanea) 2^ CATEGORIA</t>
  </si>
  <si>
    <t>Tariffa giornaliera (temporanea) 1^ CATEGORIA</t>
  </si>
  <si>
    <t xml:space="preserve">  Coefficiente  tariffa giornaliera</t>
  </si>
  <si>
    <t xml:space="preserve"> Tariffa giornaliera</t>
  </si>
  <si>
    <t>occupazioni con passi carrabili anche quelli che servono di accesso ad impianti per la distribuzione di carburanti - (art. 59)</t>
  </si>
  <si>
    <t>accessi carrabili o pedonali a raso per i quali a seguito del rilascio di apposito cartello segnaletico, sia vietata la sosta indiscriminata sull’area antistante gli accessi medesimi  - (art. 59)</t>
  </si>
  <si>
    <t>l'installazione della infrastruttura con posizionamento di un unico apparato – occupazione singola con unico gestore di servizi di telecomunicazioni – oppure il mantenimento di infrastruttura già esistente (occupazione con metratura standard 30 mq - (art. 57 Reg.to))</t>
  </si>
  <si>
    <t>l'installazione dell'infrastruttura con posizionamento di più apparati, con modalità co-siting e/o sharing (occupazione multipla), oppure il mantenimento di infrastruttura già esistente, garantendo parità di trattamento tra gli operatori dei servizi di telecomunicazioni (occupazione con metratura standard 30 mq - (art. 57 Reg.to))</t>
  </si>
  <si>
    <t>ALLEGATO B)</t>
  </si>
</sst>
</file>

<file path=xl/styles.xml><?xml version="1.0" encoding="utf-8"?>
<styleSheet xmlns="http://schemas.openxmlformats.org/spreadsheetml/2006/main">
  <numFmts count="4">
    <numFmt numFmtId="164" formatCode="_-&quot;€ &quot;* #,##0.00_-;&quot;-€ &quot;* #,##0.00_-;_-&quot;€ &quot;* \-??_-;_-@_-"/>
    <numFmt numFmtId="165" formatCode="_-* #,##0.00_-;\-* #,##0.00_-;_-* \-??_-;_-@_-"/>
    <numFmt numFmtId="166" formatCode="[$€-410]\ #,##0.00;[Red]\-[$€-410]\ #,##0.00"/>
    <numFmt numFmtId="168" formatCode="#,##0.00\ &quot;€&quot;"/>
  </numFmts>
  <fonts count="2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165" fontId="10" fillId="0" borderId="0" applyBorder="0" applyProtection="0"/>
    <xf numFmtId="164" fontId="10" fillId="0" borderId="0" applyBorder="0" applyProtection="0"/>
  </cellStyleXfs>
  <cellXfs count="18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2" fillId="0" borderId="0" xfId="2" applyFont="1" applyBorder="1" applyAlignment="1" applyProtection="1">
      <alignment horizontal="center" vertical="center"/>
    </xf>
    <xf numFmtId="164" fontId="0" fillId="0" borderId="0" xfId="2" applyFont="1" applyBorder="1" applyAlignment="1" applyProtection="1">
      <alignment horizontal="center" vertical="center"/>
    </xf>
    <xf numFmtId="0" fontId="0" fillId="0" borderId="0" xfId="0" applyBorder="1" applyAlignment="1">
      <alignment horizontal="right" wrapText="1"/>
    </xf>
    <xf numFmtId="164" fontId="2" fillId="0" borderId="0" xfId="2" applyFont="1" applyBorder="1" applyAlignment="1" applyProtection="1">
      <alignment horizontal="center"/>
    </xf>
    <xf numFmtId="0" fontId="0" fillId="0" borderId="6" xfId="0" applyFont="1" applyBorder="1" applyAlignment="1">
      <alignment horizontal="center" wrapText="1"/>
    </xf>
    <xf numFmtId="164" fontId="0" fillId="0" borderId="0" xfId="2" applyFont="1" applyBorder="1" applyAlignment="1" applyProtection="1">
      <alignment horizontal="center"/>
    </xf>
    <xf numFmtId="164" fontId="0" fillId="0" borderId="0" xfId="2" applyFont="1" applyBorder="1" applyAlignment="1" applyProtection="1"/>
    <xf numFmtId="0" fontId="0" fillId="0" borderId="0" xfId="0" applyAlignment="1">
      <alignment horizontal="center"/>
    </xf>
    <xf numFmtId="166" fontId="5" fillId="0" borderId="7" xfId="1" applyNumberFormat="1" applyFont="1" applyBorder="1" applyAlignment="1" applyProtection="1">
      <alignment horizontal="center" vertical="center"/>
    </xf>
    <xf numFmtId="164" fontId="0" fillId="0" borderId="6" xfId="2" applyFont="1" applyBorder="1" applyAlignment="1" applyProtection="1">
      <alignment horizontal="center" wrapText="1"/>
    </xf>
    <xf numFmtId="2" fontId="0" fillId="0" borderId="0" xfId="0" applyNumberFormat="1"/>
    <xf numFmtId="0" fontId="0" fillId="0" borderId="0" xfId="0" applyBorder="1"/>
    <xf numFmtId="0" fontId="0" fillId="0" borderId="0" xfId="0" applyBorder="1" applyAlignment="1"/>
    <xf numFmtId="0" fontId="6" fillId="0" borderId="0" xfId="0" applyFont="1" applyAlignment="1">
      <alignment horizontal="center"/>
    </xf>
    <xf numFmtId="0" fontId="0" fillId="0" borderId="0" xfId="0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166" fontId="0" fillId="0" borderId="0" xfId="0" applyNumberFormat="1" applyBorder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wrapText="1"/>
    </xf>
    <xf numFmtId="164" fontId="0" fillId="0" borderId="0" xfId="2" applyFont="1" applyFill="1" applyBorder="1" applyAlignment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166" fontId="0" fillId="0" borderId="0" xfId="2" applyNumberFormat="1" applyFont="1" applyBorder="1" applyAlignment="1" applyProtection="1">
      <alignment horizontal="center" vertical="center"/>
    </xf>
    <xf numFmtId="164" fontId="0" fillId="0" borderId="0" xfId="2" applyFont="1" applyBorder="1" applyAlignment="1" applyProtection="1">
      <alignment horizontal="center" wrapText="1"/>
    </xf>
    <xf numFmtId="0" fontId="5" fillId="0" borderId="0" xfId="0" applyFont="1" applyFill="1" applyBorder="1" applyAlignment="1">
      <alignment horizontal="center"/>
    </xf>
    <xf numFmtId="0" fontId="0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2" fontId="0" fillId="0" borderId="0" xfId="0" applyNumberFormat="1" applyBorder="1" applyAlignment="1">
      <alignment wrapText="1"/>
    </xf>
    <xf numFmtId="0" fontId="0" fillId="0" borderId="0" xfId="0" applyFont="1" applyBorder="1"/>
    <xf numFmtId="2" fontId="0" fillId="0" borderId="0" xfId="0" applyNumberFormat="1" applyBorder="1"/>
    <xf numFmtId="166" fontId="0" fillId="0" borderId="0" xfId="0" applyNumberFormat="1" applyBorder="1"/>
    <xf numFmtId="0" fontId="1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164" fontId="12" fillId="0" borderId="8" xfId="2" applyFont="1" applyFill="1" applyBorder="1" applyAlignment="1" applyProtection="1">
      <alignment horizontal="center"/>
    </xf>
    <xf numFmtId="0" fontId="6" fillId="0" borderId="16" xfId="0" applyFont="1" applyBorder="1" applyAlignment="1">
      <alignment vertical="top" wrapText="1"/>
    </xf>
    <xf numFmtId="0" fontId="5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8" xfId="0" applyFont="1" applyBorder="1" applyAlignment="1">
      <alignment horizontal="left" vertical="center" wrapText="1"/>
    </xf>
    <xf numFmtId="0" fontId="6" fillId="0" borderId="17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30" xfId="0" applyFont="1" applyFill="1" applyBorder="1" applyAlignment="1">
      <alignment horizontal="justify" wrapText="1"/>
    </xf>
    <xf numFmtId="0" fontId="6" fillId="0" borderId="18" xfId="0" applyFont="1" applyBorder="1" applyAlignment="1">
      <alignment wrapText="1"/>
    </xf>
    <xf numFmtId="164" fontId="15" fillId="0" borderId="8" xfId="2" applyFont="1" applyFill="1" applyBorder="1" applyAlignment="1" applyProtection="1">
      <alignment horizontal="center"/>
    </xf>
    <xf numFmtId="0" fontId="18" fillId="0" borderId="2" xfId="0" applyFont="1" applyFill="1" applyBorder="1" applyAlignment="1">
      <alignment horizontal="center"/>
    </xf>
    <xf numFmtId="166" fontId="18" fillId="0" borderId="29" xfId="1" applyNumberFormat="1" applyFont="1" applyBorder="1" applyAlignment="1" applyProtection="1">
      <alignment horizontal="center"/>
    </xf>
    <xf numFmtId="0" fontId="18" fillId="0" borderId="20" xfId="0" applyFont="1" applyFill="1" applyBorder="1" applyAlignment="1">
      <alignment horizontal="center"/>
    </xf>
    <xf numFmtId="166" fontId="18" fillId="0" borderId="30" xfId="1" applyNumberFormat="1" applyFont="1" applyBorder="1" applyAlignment="1" applyProtection="1">
      <alignment horizontal="center"/>
    </xf>
    <xf numFmtId="0" fontId="18" fillId="0" borderId="4" xfId="0" applyFont="1" applyFill="1" applyBorder="1" applyAlignment="1">
      <alignment horizontal="center"/>
    </xf>
    <xf numFmtId="166" fontId="18" fillId="0" borderId="18" xfId="1" applyNumberFormat="1" applyFont="1" applyBorder="1" applyAlignment="1" applyProtection="1">
      <alignment horizontal="center"/>
    </xf>
    <xf numFmtId="0" fontId="6" fillId="0" borderId="30" xfId="0" applyFont="1" applyBorder="1" applyAlignment="1">
      <alignment horizontal="justify" wrapText="1"/>
    </xf>
    <xf numFmtId="0" fontId="18" fillId="0" borderId="2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3" fillId="0" borderId="8" xfId="0" applyFont="1" applyBorder="1" applyAlignment="1">
      <alignment horizontal="left" wrapText="1"/>
    </xf>
    <xf numFmtId="0" fontId="13" fillId="0" borderId="8" xfId="0" applyFont="1" applyFill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9" fillId="0" borderId="8" xfId="0" applyFont="1" applyFill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2" fontId="18" fillId="0" borderId="2" xfId="0" applyNumberFormat="1" applyFont="1" applyBorder="1" applyAlignment="1">
      <alignment horizontal="center"/>
    </xf>
    <xf numFmtId="2" fontId="18" fillId="0" borderId="20" xfId="0" applyNumberFormat="1" applyFont="1" applyBorder="1" applyAlignment="1">
      <alignment horizontal="center"/>
    </xf>
    <xf numFmtId="0" fontId="6" fillId="0" borderId="30" xfId="0" applyFont="1" applyBorder="1" applyAlignment="1">
      <alignment horizontal="left" wrapText="1"/>
    </xf>
    <xf numFmtId="0" fontId="6" fillId="0" borderId="32" xfId="0" applyFont="1" applyBorder="1" applyAlignment="1">
      <alignment wrapText="1"/>
    </xf>
    <xf numFmtId="166" fontId="18" fillId="0" borderId="2" xfId="1" applyNumberFormat="1" applyFont="1" applyBorder="1" applyAlignment="1" applyProtection="1">
      <alignment horizontal="center"/>
    </xf>
    <xf numFmtId="166" fontId="18" fillId="0" borderId="33" xfId="1" applyNumberFormat="1" applyFont="1" applyBorder="1" applyAlignment="1" applyProtection="1">
      <alignment horizontal="center"/>
    </xf>
    <xf numFmtId="166" fontId="18" fillId="0" borderId="34" xfId="1" applyNumberFormat="1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164" fontId="15" fillId="0" borderId="0" xfId="2" applyFont="1" applyFill="1" applyBorder="1" applyAlignment="1" applyProtection="1">
      <alignment horizontal="center"/>
    </xf>
    <xf numFmtId="0" fontId="18" fillId="0" borderId="0" xfId="0" applyFont="1" applyBorder="1" applyAlignment="1">
      <alignment horizontal="center"/>
    </xf>
    <xf numFmtId="166" fontId="18" fillId="0" borderId="0" xfId="1" applyNumberFormat="1" applyFont="1" applyBorder="1" applyAlignment="1" applyProtection="1">
      <alignment horizontal="center"/>
    </xf>
    <xf numFmtId="9" fontId="18" fillId="0" borderId="2" xfId="0" applyNumberFormat="1" applyFont="1" applyBorder="1" applyAlignment="1">
      <alignment horizontal="center" wrapText="1"/>
    </xf>
    <xf numFmtId="9" fontId="18" fillId="0" borderId="20" xfId="0" applyNumberFormat="1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2" fontId="0" fillId="0" borderId="0" xfId="0" applyNumberFormat="1" applyFill="1"/>
    <xf numFmtId="0" fontId="7" fillId="0" borderId="0" xfId="0" applyFont="1" applyFill="1" applyBorder="1" applyAlignment="1"/>
    <xf numFmtId="0" fontId="1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0" fontId="6" fillId="0" borderId="20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9" fontId="2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3" fillId="0" borderId="0" xfId="0" applyFont="1" applyBorder="1" applyAlignment="1">
      <alignment wrapText="1"/>
    </xf>
    <xf numFmtId="0" fontId="17" fillId="0" borderId="31" xfId="0" applyFont="1" applyBorder="1" applyAlignment="1">
      <alignment horizontal="center"/>
    </xf>
    <xf numFmtId="2" fontId="13" fillId="0" borderId="35" xfId="0" applyNumberFormat="1" applyFont="1" applyBorder="1" applyAlignment="1">
      <alignment horizontal="center" wrapText="1"/>
    </xf>
    <xf numFmtId="0" fontId="13" fillId="0" borderId="8" xfId="0" applyFont="1" applyBorder="1" applyAlignment="1">
      <alignment horizontal="center"/>
    </xf>
    <xf numFmtId="0" fontId="17" fillId="0" borderId="2" xfId="0" applyFont="1" applyBorder="1" applyAlignment="1">
      <alignment wrapText="1"/>
    </xf>
    <xf numFmtId="2" fontId="17" fillId="0" borderId="2" xfId="0" applyNumberFormat="1" applyFont="1" applyBorder="1" applyAlignment="1">
      <alignment horizontal="center"/>
    </xf>
    <xf numFmtId="166" fontId="17" fillId="0" borderId="29" xfId="0" applyNumberFormat="1" applyFont="1" applyBorder="1" applyAlignment="1">
      <alignment horizontal="center"/>
    </xf>
    <xf numFmtId="0" fontId="17" fillId="0" borderId="20" xfId="0" applyFont="1" applyBorder="1" applyAlignment="1">
      <alignment wrapText="1"/>
    </xf>
    <xf numFmtId="2" fontId="17" fillId="0" borderId="20" xfId="0" applyNumberFormat="1" applyFont="1" applyBorder="1" applyAlignment="1">
      <alignment horizontal="center"/>
    </xf>
    <xf numFmtId="166" fontId="17" fillId="0" borderId="30" xfId="0" applyNumberFormat="1" applyFont="1" applyBorder="1" applyAlignment="1">
      <alignment horizontal="center"/>
    </xf>
    <xf numFmtId="0" fontId="17" fillId="0" borderId="4" xfId="0" applyFont="1" applyBorder="1" applyAlignment="1">
      <alignment wrapText="1"/>
    </xf>
    <xf numFmtId="2" fontId="17" fillId="0" borderId="4" xfId="0" applyNumberFormat="1" applyFont="1" applyBorder="1" applyAlignment="1">
      <alignment horizontal="center"/>
    </xf>
    <xf numFmtId="166" fontId="17" fillId="0" borderId="18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2" fontId="17" fillId="0" borderId="0" xfId="0" applyNumberFormat="1" applyFont="1" applyBorder="1" applyAlignment="1">
      <alignment horizontal="center"/>
    </xf>
    <xf numFmtId="166" fontId="17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16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15" fillId="0" borderId="13" xfId="0" applyFont="1" applyFill="1" applyBorder="1" applyAlignment="1">
      <alignment horizontal="left"/>
    </xf>
    <xf numFmtId="168" fontId="15" fillId="0" borderId="8" xfId="2" applyNumberFormat="1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left" vertical="center" wrapText="1"/>
    </xf>
    <xf numFmtId="2" fontId="14" fillId="0" borderId="8" xfId="2" applyNumberFormat="1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wrapText="1"/>
    </xf>
    <xf numFmtId="0" fontId="3" fillId="0" borderId="35" xfId="0" applyFont="1" applyFill="1" applyBorder="1" applyAlignment="1">
      <alignment horizontal="left" wrapText="1"/>
    </xf>
    <xf numFmtId="2" fontId="3" fillId="0" borderId="8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27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2" fontId="18" fillId="0" borderId="2" xfId="0" applyNumberFormat="1" applyFont="1" applyFill="1" applyBorder="1" applyAlignment="1">
      <alignment horizontal="center" wrapText="1"/>
    </xf>
    <xf numFmtId="168" fontId="18" fillId="0" borderId="2" xfId="0" applyNumberFormat="1" applyFont="1" applyFill="1" applyBorder="1" applyAlignment="1">
      <alignment horizontal="center"/>
    </xf>
    <xf numFmtId="2" fontId="18" fillId="0" borderId="20" xfId="0" applyNumberFormat="1" applyFont="1" applyFill="1" applyBorder="1" applyAlignment="1">
      <alignment horizontal="center" wrapText="1"/>
    </xf>
    <xf numFmtId="168" fontId="18" fillId="0" borderId="20" xfId="0" applyNumberFormat="1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 wrapText="1"/>
    </xf>
    <xf numFmtId="168" fontId="18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0" fontId="15" fillId="0" borderId="8" xfId="0" applyFont="1" applyFill="1" applyBorder="1" applyAlignment="1">
      <alignment horizontal="left"/>
    </xf>
    <xf numFmtId="168" fontId="18" fillId="0" borderId="25" xfId="0" applyNumberFormat="1" applyFont="1" applyFill="1" applyBorder="1" applyAlignment="1">
      <alignment horizontal="center"/>
    </xf>
    <xf numFmtId="168" fontId="18" fillId="0" borderId="21" xfId="0" applyNumberFormat="1" applyFont="1" applyFill="1" applyBorder="1" applyAlignment="1">
      <alignment horizontal="center"/>
    </xf>
    <xf numFmtId="168" fontId="18" fillId="0" borderId="5" xfId="0" applyNumberFormat="1" applyFont="1" applyFill="1" applyBorder="1" applyAlignment="1">
      <alignment horizontal="center"/>
    </xf>
    <xf numFmtId="168" fontId="18" fillId="0" borderId="19" xfId="0" applyNumberFormat="1" applyFont="1" applyFill="1" applyBorder="1" applyAlignment="1">
      <alignment horizontal="center"/>
    </xf>
    <xf numFmtId="168" fontId="18" fillId="0" borderId="26" xfId="0" applyNumberFormat="1" applyFont="1" applyFill="1" applyBorder="1" applyAlignment="1">
      <alignment horizontal="center"/>
    </xf>
    <xf numFmtId="168" fontId="18" fillId="0" borderId="22" xfId="0" applyNumberFormat="1" applyFont="1" applyFill="1" applyBorder="1" applyAlignment="1">
      <alignment horizontal="center"/>
    </xf>
    <xf numFmtId="2" fontId="18" fillId="0" borderId="9" xfId="0" applyNumberFormat="1" applyFont="1" applyFill="1" applyBorder="1" applyAlignment="1">
      <alignment horizontal="center"/>
    </xf>
    <xf numFmtId="2" fontId="18" fillId="0" borderId="25" xfId="0" applyNumberFormat="1" applyFont="1" applyFill="1" applyBorder="1" applyAlignment="1">
      <alignment horizontal="center"/>
    </xf>
    <xf numFmtId="2" fontId="18" fillId="0" borderId="10" xfId="0" applyNumberFormat="1" applyFont="1" applyFill="1" applyBorder="1" applyAlignment="1">
      <alignment horizontal="center"/>
    </xf>
    <xf numFmtId="2" fontId="18" fillId="0" borderId="5" xfId="0" applyNumberFormat="1" applyFont="1" applyFill="1" applyBorder="1" applyAlignment="1">
      <alignment horizontal="center"/>
    </xf>
    <xf numFmtId="2" fontId="18" fillId="0" borderId="10" xfId="0" applyNumberFormat="1" applyFont="1" applyFill="1" applyBorder="1" applyAlignment="1">
      <alignment horizontal="center" wrapText="1"/>
    </xf>
    <xf numFmtId="2" fontId="18" fillId="0" borderId="5" xfId="0" applyNumberFormat="1" applyFont="1" applyFill="1" applyBorder="1" applyAlignment="1">
      <alignment horizontal="center" wrapText="1"/>
    </xf>
    <xf numFmtId="2" fontId="18" fillId="0" borderId="11" xfId="0" applyNumberFormat="1" applyFont="1" applyFill="1" applyBorder="1" applyAlignment="1">
      <alignment horizontal="center"/>
    </xf>
    <xf numFmtId="2" fontId="18" fillId="0" borderId="26" xfId="0" applyNumberFormat="1" applyFont="1" applyFill="1" applyBorder="1" applyAlignment="1">
      <alignment horizontal="center"/>
    </xf>
    <xf numFmtId="0" fontId="20" fillId="0" borderId="0" xfId="0" applyFont="1" applyFill="1" applyBorder="1"/>
    <xf numFmtId="2" fontId="20" fillId="0" borderId="0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0" xfId="0" applyFont="1" applyFill="1" applyBorder="1" applyAlignment="1">
      <alignment wrapText="1"/>
    </xf>
    <xf numFmtId="2" fontId="18" fillId="3" borderId="10" xfId="0" applyNumberFormat="1" applyFont="1" applyFill="1" applyBorder="1" applyAlignment="1">
      <alignment horizontal="center"/>
    </xf>
    <xf numFmtId="2" fontId="18" fillId="3" borderId="5" xfId="0" applyNumberFormat="1" applyFont="1" applyFill="1" applyBorder="1" applyAlignment="1">
      <alignment horizontal="center"/>
    </xf>
    <xf numFmtId="168" fontId="18" fillId="3" borderId="5" xfId="0" applyNumberFormat="1" applyFont="1" applyFill="1" applyBorder="1" applyAlignment="1">
      <alignment horizontal="center"/>
    </xf>
    <xf numFmtId="168" fontId="18" fillId="3" borderId="19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0" xfId="0" applyBorder="1" applyAlignment="1">
      <alignment horizontal="center"/>
    </xf>
    <xf numFmtId="0" fontId="16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center" wrapText="1"/>
    </xf>
    <xf numFmtId="0" fontId="16" fillId="2" borderId="14" xfId="0" applyFont="1" applyFill="1" applyBorder="1" applyAlignment="1">
      <alignment horizontal="center" wrapText="1"/>
    </xf>
    <xf numFmtId="0" fontId="16" fillId="2" borderId="15" xfId="0" applyFont="1" applyFill="1" applyBorder="1" applyAlignment="1">
      <alignment horizontal="center" wrapText="1"/>
    </xf>
    <xf numFmtId="0" fontId="15" fillId="0" borderId="13" xfId="0" applyFont="1" applyFill="1" applyBorder="1" applyAlignment="1">
      <alignment horizontal="left"/>
    </xf>
    <xf numFmtId="0" fontId="20" fillId="0" borderId="15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left" wrapText="1"/>
    </xf>
    <xf numFmtId="0" fontId="15" fillId="0" borderId="15" xfId="0" applyFont="1" applyFill="1" applyBorder="1" applyAlignment="1">
      <alignment horizontal="left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2"/>
  <sheetViews>
    <sheetView zoomScale="115" zoomScaleNormal="115" workbookViewId="0">
      <selection activeCell="B14" sqref="B14"/>
    </sheetView>
  </sheetViews>
  <sheetFormatPr defaultRowHeight="15"/>
  <cols>
    <col min="1" max="1" width="10.5703125" style="14" customWidth="1"/>
    <col min="2" max="2" width="91.7109375" style="1" customWidth="1"/>
    <col min="3" max="3" width="20.7109375" style="14" customWidth="1"/>
    <col min="4" max="4" width="20.7109375" style="2" customWidth="1"/>
    <col min="5" max="5" width="45.5703125" style="2" customWidth="1"/>
    <col min="6" max="6" width="9.140625" style="2" hidden="1" customWidth="1"/>
    <col min="7" max="7" width="10.140625" style="3" hidden="1" customWidth="1"/>
    <col min="8" max="8" width="36.28515625" style="14" customWidth="1"/>
    <col min="9" max="9" width="12.28515625" style="21" customWidth="1"/>
    <col min="10" max="10" width="8.7109375" style="14" customWidth="1"/>
    <col min="11" max="1025" width="8.7109375" style="21" customWidth="1"/>
    <col min="1026" max="16384" width="9.140625" style="21"/>
  </cols>
  <sheetData>
    <row r="1" spans="1:11" ht="21" thickBot="1">
      <c r="B1" s="119" t="s">
        <v>97</v>
      </c>
    </row>
    <row r="2" spans="1:11" ht="74.25" customHeight="1" thickBot="1">
      <c r="B2" s="174" t="s">
        <v>95</v>
      </c>
      <c r="C2" s="175"/>
      <c r="D2" s="176"/>
      <c r="E2" s="47"/>
      <c r="F2" s="47"/>
      <c r="G2" s="47"/>
      <c r="H2" s="47"/>
      <c r="I2" s="18"/>
    </row>
    <row r="3" spans="1:11" ht="20.100000000000001" customHeight="1">
      <c r="C3" s="4"/>
      <c r="D3" s="5"/>
      <c r="E3" s="6"/>
    </row>
    <row r="4" spans="1:11" ht="20.100000000000001" customHeight="1" thickBot="1">
      <c r="C4" s="4"/>
      <c r="D4" s="5"/>
      <c r="E4" s="6"/>
    </row>
    <row r="5" spans="1:11" ht="30" customHeight="1" thickBot="1">
      <c r="B5" s="183" t="s">
        <v>96</v>
      </c>
      <c r="C5" s="184"/>
      <c r="D5" s="58">
        <v>30</v>
      </c>
      <c r="E5" s="8"/>
    </row>
    <row r="6" spans="1:11" ht="20.100000000000001" customHeight="1">
      <c r="B6" s="9"/>
      <c r="C6" s="10"/>
      <c r="D6" s="7"/>
      <c r="E6" s="8"/>
    </row>
    <row r="7" spans="1:11" ht="20.100000000000001" customHeight="1" thickBot="1">
      <c r="E7" s="6"/>
      <c r="F7" s="6"/>
    </row>
    <row r="8" spans="1:11" ht="30" customHeight="1" thickBot="1">
      <c r="A8" s="52"/>
      <c r="B8" s="69" t="s">
        <v>1</v>
      </c>
      <c r="C8" s="70" t="s">
        <v>2</v>
      </c>
      <c r="D8" s="71" t="s">
        <v>3</v>
      </c>
      <c r="E8" s="33"/>
      <c r="F8" s="31"/>
      <c r="H8" s="173"/>
      <c r="I8" s="173"/>
    </row>
    <row r="9" spans="1:11" ht="30" customHeight="1" thickBot="1">
      <c r="A9" s="52"/>
      <c r="B9" s="53"/>
      <c r="C9" s="72" t="s">
        <v>4</v>
      </c>
      <c r="D9" s="73" t="s">
        <v>4</v>
      </c>
      <c r="E9" s="34"/>
      <c r="F9" s="32"/>
      <c r="G9" s="37"/>
      <c r="H9" s="22"/>
      <c r="I9" s="14"/>
    </row>
    <row r="10" spans="1:11" ht="30" customHeight="1">
      <c r="A10" s="66">
        <v>1</v>
      </c>
      <c r="B10" s="54" t="s">
        <v>5</v>
      </c>
      <c r="C10" s="59">
        <v>0.38</v>
      </c>
      <c r="D10" s="60">
        <f>D5*C10</f>
        <v>11.4</v>
      </c>
      <c r="E10" s="26"/>
      <c r="F10" s="25"/>
      <c r="G10" s="37"/>
      <c r="H10" s="18"/>
      <c r="J10" s="21"/>
    </row>
    <row r="11" spans="1:11" ht="30" customHeight="1">
      <c r="A11" s="67">
        <v>2</v>
      </c>
      <c r="B11" s="55" t="s">
        <v>7</v>
      </c>
      <c r="C11" s="61">
        <v>0.56999999999999995</v>
      </c>
      <c r="D11" s="62">
        <f>D5*C11</f>
        <v>17.099999999999998</v>
      </c>
      <c r="E11" s="26"/>
      <c r="F11" s="38"/>
      <c r="G11" s="27"/>
      <c r="H11" s="12"/>
      <c r="I11" s="13"/>
    </row>
    <row r="12" spans="1:11" ht="30" customHeight="1">
      <c r="A12" s="67">
        <v>3</v>
      </c>
      <c r="B12" s="55" t="s">
        <v>8</v>
      </c>
      <c r="C12" s="61">
        <v>0.76</v>
      </c>
      <c r="D12" s="62">
        <f>D5*C12</f>
        <v>22.8</v>
      </c>
      <c r="E12" s="26"/>
      <c r="F12" s="38"/>
      <c r="G12" s="27"/>
      <c r="H12" s="22"/>
      <c r="I12" s="13"/>
    </row>
    <row r="13" spans="1:11" ht="30" customHeight="1">
      <c r="A13" s="67">
        <v>4</v>
      </c>
      <c r="B13" s="55" t="s">
        <v>9</v>
      </c>
      <c r="C13" s="61">
        <v>0.76</v>
      </c>
      <c r="D13" s="62">
        <f>D5*C13</f>
        <v>22.8</v>
      </c>
      <c r="E13" s="26"/>
      <c r="F13" s="38"/>
      <c r="G13" s="27"/>
      <c r="H13" s="22"/>
      <c r="I13" s="13"/>
    </row>
    <row r="14" spans="1:11" ht="30" customHeight="1">
      <c r="A14" s="67">
        <v>5</v>
      </c>
      <c r="B14" s="55" t="s">
        <v>10</v>
      </c>
      <c r="C14" s="61">
        <v>1.1399999999999999</v>
      </c>
      <c r="D14" s="62">
        <f>D5*C14</f>
        <v>34.199999999999996</v>
      </c>
      <c r="E14" s="26"/>
      <c r="F14" s="38"/>
      <c r="G14" s="27"/>
      <c r="H14" s="22"/>
      <c r="I14" s="13"/>
    </row>
    <row r="15" spans="1:11" ht="30" customHeight="1">
      <c r="A15" s="67">
        <v>6</v>
      </c>
      <c r="B15" s="55" t="s">
        <v>11</v>
      </c>
      <c r="C15" s="61">
        <v>1.52</v>
      </c>
      <c r="D15" s="62">
        <f>D5*C15</f>
        <v>45.6</v>
      </c>
      <c r="E15" s="26"/>
      <c r="F15" s="38"/>
      <c r="G15" s="27"/>
      <c r="H15" s="22"/>
      <c r="I15" s="13"/>
    </row>
    <row r="16" spans="1:11" ht="30" customHeight="1">
      <c r="A16" s="67">
        <v>7</v>
      </c>
      <c r="B16" s="56" t="s">
        <v>12</v>
      </c>
      <c r="C16" s="61">
        <v>1.1100000000000001</v>
      </c>
      <c r="D16" s="62">
        <f>D5*C16</f>
        <v>33.300000000000004</v>
      </c>
      <c r="E16" s="26"/>
      <c r="F16" s="38"/>
      <c r="G16" s="27"/>
      <c r="H16" s="22"/>
      <c r="I16" s="28"/>
      <c r="J16" s="29"/>
      <c r="K16" s="30"/>
    </row>
    <row r="17" spans="1:11" ht="30" customHeight="1">
      <c r="A17" s="67">
        <v>8</v>
      </c>
      <c r="B17" s="56" t="s">
        <v>13</v>
      </c>
      <c r="C17" s="61">
        <v>0.56000000000000005</v>
      </c>
      <c r="D17" s="62">
        <f>D5*C17</f>
        <v>16.8</v>
      </c>
      <c r="E17" s="26"/>
      <c r="F17" s="38"/>
      <c r="G17" s="27"/>
      <c r="H17" s="22"/>
      <c r="I17" s="28"/>
      <c r="J17" s="29"/>
      <c r="K17" s="30"/>
    </row>
    <row r="18" spans="1:11" ht="30" customHeight="1">
      <c r="A18" s="67">
        <v>9</v>
      </c>
      <c r="B18" s="55" t="s">
        <v>14</v>
      </c>
      <c r="C18" s="61">
        <v>0.38</v>
      </c>
      <c r="D18" s="62">
        <f>D5*C18</f>
        <v>11.4</v>
      </c>
      <c r="E18" s="26"/>
      <c r="F18" s="38"/>
      <c r="G18" s="27"/>
      <c r="H18" s="22"/>
      <c r="I18" s="28"/>
      <c r="J18" s="29"/>
      <c r="K18" s="30"/>
    </row>
    <row r="19" spans="1:11" ht="30" customHeight="1">
      <c r="A19" s="67">
        <v>10</v>
      </c>
      <c r="B19" s="55" t="s">
        <v>15</v>
      </c>
      <c r="C19" s="61">
        <v>0.74</v>
      </c>
      <c r="D19" s="62">
        <f>D5*C19</f>
        <v>22.2</v>
      </c>
      <c r="E19" s="26"/>
      <c r="F19" s="38"/>
      <c r="G19" s="27"/>
      <c r="H19" s="22"/>
      <c r="I19" s="28"/>
      <c r="J19" s="29"/>
      <c r="K19" s="30"/>
    </row>
    <row r="20" spans="1:11" ht="30" customHeight="1">
      <c r="A20" s="67">
        <v>11</v>
      </c>
      <c r="B20" s="55" t="s">
        <v>16</v>
      </c>
      <c r="C20" s="61">
        <v>0.99</v>
      </c>
      <c r="D20" s="62">
        <f>D5*C20</f>
        <v>29.7</v>
      </c>
      <c r="E20" s="26"/>
      <c r="F20" s="38"/>
      <c r="G20" s="27"/>
      <c r="H20" s="22"/>
      <c r="I20" s="13"/>
    </row>
    <row r="21" spans="1:11" ht="30" customHeight="1">
      <c r="A21" s="67">
        <v>12</v>
      </c>
      <c r="B21" s="55" t="s">
        <v>17</v>
      </c>
      <c r="C21" s="61">
        <v>1.1399999999999999</v>
      </c>
      <c r="D21" s="62">
        <f>D5*C21</f>
        <v>34.199999999999996</v>
      </c>
      <c r="E21" s="26"/>
      <c r="F21" s="38"/>
      <c r="G21" s="27"/>
      <c r="H21" s="22"/>
      <c r="I21" s="13"/>
    </row>
    <row r="22" spans="1:11" ht="30" customHeight="1">
      <c r="A22" s="67">
        <v>13</v>
      </c>
      <c r="B22" s="55" t="s">
        <v>18</v>
      </c>
      <c r="C22" s="61">
        <v>0.76</v>
      </c>
      <c r="D22" s="62">
        <f>D5*C22</f>
        <v>22.8</v>
      </c>
      <c r="E22" s="26"/>
      <c r="F22" s="38"/>
      <c r="G22" s="27"/>
      <c r="H22" s="22"/>
      <c r="I22" s="13"/>
    </row>
    <row r="23" spans="1:11" ht="30" customHeight="1" thickBot="1">
      <c r="A23" s="68">
        <v>14</v>
      </c>
      <c r="B23" s="57" t="s">
        <v>19</v>
      </c>
      <c r="C23" s="63">
        <v>1.52</v>
      </c>
      <c r="D23" s="64">
        <f>D5*C23</f>
        <v>45.6</v>
      </c>
      <c r="E23" s="26"/>
      <c r="F23" s="38"/>
      <c r="G23" s="27"/>
      <c r="H23" s="22"/>
      <c r="I23" s="13"/>
    </row>
    <row r="24" spans="1:11" ht="20.100000000000001" customHeight="1">
      <c r="A24" s="51"/>
      <c r="B24" s="50"/>
      <c r="C24" s="35"/>
      <c r="D24" s="36"/>
      <c r="E24" s="26"/>
      <c r="F24" s="38"/>
      <c r="G24" s="39"/>
      <c r="H24" s="22"/>
      <c r="I24" s="13"/>
    </row>
    <row r="25" spans="1:11" ht="20.100000000000001" customHeight="1" thickBot="1">
      <c r="A25" s="23"/>
      <c r="B25" s="24"/>
      <c r="C25" s="40"/>
      <c r="D25" s="23"/>
      <c r="E25" s="25"/>
      <c r="F25" s="26"/>
      <c r="G25" s="27"/>
      <c r="H25" s="22"/>
    </row>
    <row r="26" spans="1:11" ht="30" customHeight="1" thickBot="1">
      <c r="B26" s="183" t="s">
        <v>0</v>
      </c>
      <c r="C26" s="184"/>
      <c r="D26" s="58">
        <v>0.6</v>
      </c>
      <c r="E26" s="8"/>
    </row>
    <row r="27" spans="1:11" ht="20.100000000000001" customHeight="1">
      <c r="B27" s="83"/>
      <c r="C27" s="83"/>
      <c r="D27" s="84"/>
      <c r="E27" s="8"/>
    </row>
    <row r="28" spans="1:11" ht="20.100000000000001" customHeight="1" thickBot="1">
      <c r="E28" s="6"/>
      <c r="F28" s="6"/>
      <c r="G28" s="37"/>
      <c r="H28" s="22"/>
    </row>
    <row r="29" spans="1:11" ht="30" customHeight="1" thickBot="1">
      <c r="A29" s="74"/>
      <c r="B29" s="69" t="s">
        <v>1</v>
      </c>
      <c r="C29" s="70" t="s">
        <v>2</v>
      </c>
      <c r="D29" s="70" t="s">
        <v>3</v>
      </c>
    </row>
    <row r="30" spans="1:11" ht="30" customHeight="1">
      <c r="A30" s="66">
        <v>15</v>
      </c>
      <c r="B30" s="54" t="s">
        <v>20</v>
      </c>
      <c r="C30" s="75">
        <v>1.8936752966614501</v>
      </c>
      <c r="D30" s="79">
        <f>D26*C30</f>
        <v>1.13620517799687</v>
      </c>
      <c r="E30" s="25"/>
      <c r="F30" s="15">
        <f t="shared" ref="F30:F55" si="0">(0.6*D30)</f>
        <v>0.68172310679812198</v>
      </c>
      <c r="G30" s="11" t="s">
        <v>6</v>
      </c>
    </row>
    <row r="31" spans="1:11" ht="30" customHeight="1">
      <c r="A31" s="67">
        <v>16</v>
      </c>
      <c r="B31" s="55" t="s">
        <v>21</v>
      </c>
      <c r="C31" s="76">
        <v>2.8405129449921702</v>
      </c>
      <c r="D31" s="80">
        <f>D26*C31</f>
        <v>1.7043077669953022</v>
      </c>
      <c r="E31" s="25"/>
      <c r="F31" s="15">
        <f t="shared" si="0"/>
        <v>1.0225846601971813</v>
      </c>
      <c r="G31" s="11" t="s">
        <v>6</v>
      </c>
    </row>
    <row r="32" spans="1:11" ht="30" customHeight="1">
      <c r="A32" s="67">
        <v>17</v>
      </c>
      <c r="B32" s="55" t="s">
        <v>22</v>
      </c>
      <c r="C32" s="76">
        <v>3.7873505933229001</v>
      </c>
      <c r="D32" s="80">
        <f>D26*C32</f>
        <v>2.2724103559937401</v>
      </c>
      <c r="E32" s="25"/>
      <c r="F32" s="15">
        <f t="shared" si="0"/>
        <v>1.363446213596244</v>
      </c>
      <c r="G32" s="11" t="s">
        <v>6</v>
      </c>
    </row>
    <row r="33" spans="1:7" ht="30" customHeight="1">
      <c r="A33" s="67">
        <v>18</v>
      </c>
      <c r="B33" s="55" t="s">
        <v>23</v>
      </c>
      <c r="C33" s="76">
        <v>3.7873505933229001</v>
      </c>
      <c r="D33" s="80">
        <f>D26*C33</f>
        <v>2.2724103559937401</v>
      </c>
      <c r="E33" s="25"/>
      <c r="F33" s="15">
        <f t="shared" si="0"/>
        <v>1.363446213596244</v>
      </c>
      <c r="G33" s="11" t="s">
        <v>6</v>
      </c>
    </row>
    <row r="34" spans="1:7" ht="30" customHeight="1">
      <c r="A34" s="67">
        <v>19</v>
      </c>
      <c r="B34" s="55" t="s">
        <v>24</v>
      </c>
      <c r="C34" s="76">
        <v>5.6666666666666696</v>
      </c>
      <c r="D34" s="80">
        <f>D26*C34</f>
        <v>3.4000000000000017</v>
      </c>
      <c r="E34" s="25"/>
      <c r="F34" s="15">
        <f t="shared" si="0"/>
        <v>2.0400000000000009</v>
      </c>
      <c r="G34" s="11" t="s">
        <v>6</v>
      </c>
    </row>
    <row r="35" spans="1:7" ht="30" customHeight="1">
      <c r="A35" s="67">
        <v>20</v>
      </c>
      <c r="B35" s="55" t="s">
        <v>25</v>
      </c>
      <c r="C35" s="76">
        <v>7.56666666666667</v>
      </c>
      <c r="D35" s="80">
        <f>D26*C35</f>
        <v>4.5400000000000018</v>
      </c>
      <c r="E35" s="25"/>
      <c r="F35" s="15">
        <f t="shared" si="0"/>
        <v>2.7240000000000011</v>
      </c>
      <c r="G35" s="11" t="s">
        <v>6</v>
      </c>
    </row>
    <row r="36" spans="1:7" ht="30" customHeight="1">
      <c r="A36" s="67">
        <v>21</v>
      </c>
      <c r="B36" s="55" t="s">
        <v>26</v>
      </c>
      <c r="C36" s="76">
        <v>3.8</v>
      </c>
      <c r="D36" s="80">
        <f>D26*C36</f>
        <v>2.2799999999999998</v>
      </c>
      <c r="E36" s="25"/>
      <c r="F36" s="15">
        <f t="shared" si="0"/>
        <v>1.3679999999999999</v>
      </c>
      <c r="G36" s="11" t="s">
        <v>6</v>
      </c>
    </row>
    <row r="37" spans="1:7" ht="30" customHeight="1">
      <c r="A37" s="67">
        <v>22</v>
      </c>
      <c r="B37" s="55" t="s">
        <v>27</v>
      </c>
      <c r="C37" s="76">
        <v>5.6666666666666696</v>
      </c>
      <c r="D37" s="80">
        <f>D26*C37</f>
        <v>3.4000000000000017</v>
      </c>
      <c r="E37" s="25"/>
      <c r="F37" s="15">
        <f t="shared" si="0"/>
        <v>2.0400000000000009</v>
      </c>
      <c r="G37" s="11" t="s">
        <v>6</v>
      </c>
    </row>
    <row r="38" spans="1:7" ht="30" customHeight="1">
      <c r="A38" s="67">
        <v>23</v>
      </c>
      <c r="B38" s="55" t="s">
        <v>28</v>
      </c>
      <c r="C38" s="76">
        <v>7.5747011866458003</v>
      </c>
      <c r="D38" s="80">
        <f>D26*C38</f>
        <v>4.5448207119874802</v>
      </c>
      <c r="E38" s="25"/>
      <c r="F38" s="15">
        <f t="shared" si="0"/>
        <v>2.7268924271924879</v>
      </c>
      <c r="G38" s="11" t="s">
        <v>6</v>
      </c>
    </row>
    <row r="39" spans="1:7" ht="30" customHeight="1">
      <c r="A39" s="67">
        <v>24</v>
      </c>
      <c r="B39" s="55" t="s">
        <v>29</v>
      </c>
      <c r="C39" s="76">
        <v>7.5747011866458003</v>
      </c>
      <c r="D39" s="80">
        <f>D26*C39</f>
        <v>4.5448207119874802</v>
      </c>
      <c r="E39" s="25"/>
      <c r="F39" s="15">
        <f t="shared" si="0"/>
        <v>2.7268924271924879</v>
      </c>
      <c r="G39" s="11" t="s">
        <v>6</v>
      </c>
    </row>
    <row r="40" spans="1:7" ht="30" customHeight="1">
      <c r="A40" s="67">
        <v>25</v>
      </c>
      <c r="B40" s="55" t="s">
        <v>30</v>
      </c>
      <c r="C40" s="76">
        <v>11.3333333333333</v>
      </c>
      <c r="D40" s="80">
        <f>D26*C40</f>
        <v>6.7999999999999803</v>
      </c>
      <c r="E40" s="25"/>
      <c r="F40" s="15">
        <f t="shared" si="0"/>
        <v>4.0799999999999876</v>
      </c>
      <c r="G40" s="11" t="s">
        <v>6</v>
      </c>
    </row>
    <row r="41" spans="1:7" ht="30" customHeight="1">
      <c r="A41" s="67">
        <v>26</v>
      </c>
      <c r="B41" s="55" t="s">
        <v>31</v>
      </c>
      <c r="C41" s="76">
        <v>15.133333333333301</v>
      </c>
      <c r="D41" s="80">
        <f>D26*C41</f>
        <v>9.0799999999999805</v>
      </c>
      <c r="E41" s="25"/>
      <c r="F41" s="15">
        <f t="shared" si="0"/>
        <v>5.447999999999988</v>
      </c>
      <c r="G41" s="11" t="s">
        <v>6</v>
      </c>
    </row>
    <row r="42" spans="1:7" ht="30" customHeight="1">
      <c r="A42" s="67">
        <v>27</v>
      </c>
      <c r="B42" s="55" t="s">
        <v>32</v>
      </c>
      <c r="C42" s="67">
        <v>5.7</v>
      </c>
      <c r="D42" s="80">
        <f>D26*C42</f>
        <v>3.42</v>
      </c>
      <c r="E42" s="25"/>
      <c r="F42" s="15">
        <f t="shared" si="0"/>
        <v>2.052</v>
      </c>
      <c r="G42" s="11" t="s">
        <v>6</v>
      </c>
    </row>
    <row r="43" spans="1:7" ht="30" customHeight="1">
      <c r="A43" s="67">
        <v>28</v>
      </c>
      <c r="B43" s="55" t="s">
        <v>33</v>
      </c>
      <c r="C43" s="67">
        <v>8.5</v>
      </c>
      <c r="D43" s="80">
        <f>D26*C43</f>
        <v>5.0999999999999996</v>
      </c>
      <c r="E43" s="25"/>
      <c r="F43" s="15">
        <f t="shared" si="0"/>
        <v>3.0599999999999996</v>
      </c>
      <c r="G43" s="11" t="s">
        <v>6</v>
      </c>
    </row>
    <row r="44" spans="1:7" ht="30" customHeight="1">
      <c r="A44" s="67">
        <v>29</v>
      </c>
      <c r="B44" s="55" t="s">
        <v>34</v>
      </c>
      <c r="C44" s="67">
        <v>11.35</v>
      </c>
      <c r="D44" s="80">
        <f>D26*C44</f>
        <v>6.81</v>
      </c>
      <c r="E44" s="25"/>
      <c r="F44" s="15">
        <f t="shared" si="0"/>
        <v>4.0859999999999994</v>
      </c>
      <c r="G44" s="11" t="s">
        <v>6</v>
      </c>
    </row>
    <row r="45" spans="1:7" ht="30" customHeight="1">
      <c r="A45" s="67">
        <v>30</v>
      </c>
      <c r="B45" s="55" t="s">
        <v>35</v>
      </c>
      <c r="C45" s="67">
        <v>11.35</v>
      </c>
      <c r="D45" s="80">
        <f>D26*C45</f>
        <v>6.81</v>
      </c>
      <c r="E45" s="25"/>
      <c r="F45" s="15">
        <f t="shared" si="0"/>
        <v>4.0859999999999994</v>
      </c>
      <c r="G45" s="11" t="s">
        <v>6</v>
      </c>
    </row>
    <row r="46" spans="1:7" ht="30" customHeight="1">
      <c r="A46" s="67">
        <v>31</v>
      </c>
      <c r="B46" s="55" t="s">
        <v>36</v>
      </c>
      <c r="C46" s="67">
        <v>17</v>
      </c>
      <c r="D46" s="80">
        <f>D26*C46</f>
        <v>10.199999999999999</v>
      </c>
      <c r="E46" s="25"/>
      <c r="F46" s="15">
        <f t="shared" si="0"/>
        <v>6.1199999999999992</v>
      </c>
      <c r="G46" s="11" t="s">
        <v>6</v>
      </c>
    </row>
    <row r="47" spans="1:7" ht="30" customHeight="1">
      <c r="A47" s="67">
        <v>32</v>
      </c>
      <c r="B47" s="55" t="s">
        <v>37</v>
      </c>
      <c r="C47" s="67">
        <v>22.7</v>
      </c>
      <c r="D47" s="80">
        <f>D26*C47</f>
        <v>13.62</v>
      </c>
      <c r="E47" s="25"/>
      <c r="F47" s="15">
        <f t="shared" si="0"/>
        <v>8.1719999999999988</v>
      </c>
      <c r="G47" s="11" t="s">
        <v>6</v>
      </c>
    </row>
    <row r="48" spans="1:7" ht="30" customHeight="1">
      <c r="A48" s="67">
        <v>33</v>
      </c>
      <c r="B48" s="65" t="s">
        <v>38</v>
      </c>
      <c r="C48" s="67">
        <v>1.27</v>
      </c>
      <c r="D48" s="80">
        <f>D26*C48</f>
        <v>0.76200000000000001</v>
      </c>
      <c r="E48" s="25"/>
      <c r="F48" s="15">
        <f t="shared" si="0"/>
        <v>0.4572</v>
      </c>
      <c r="G48" s="16" t="s">
        <v>39</v>
      </c>
    </row>
    <row r="49" spans="1:10" ht="35.25" customHeight="1">
      <c r="A49" s="67">
        <v>34</v>
      </c>
      <c r="B49" s="77" t="s">
        <v>40</v>
      </c>
      <c r="C49" s="67">
        <v>91.72</v>
      </c>
      <c r="D49" s="80">
        <f>D26*C49</f>
        <v>55.031999999999996</v>
      </c>
      <c r="E49" s="25"/>
      <c r="F49" s="15">
        <f t="shared" si="0"/>
        <v>33.019199999999998</v>
      </c>
      <c r="G49" s="11" t="s">
        <v>41</v>
      </c>
    </row>
    <row r="50" spans="1:10" ht="30" customHeight="1">
      <c r="A50" s="67">
        <v>35</v>
      </c>
      <c r="B50" s="55" t="s">
        <v>42</v>
      </c>
      <c r="C50" s="67">
        <v>45.87</v>
      </c>
      <c r="D50" s="80">
        <f>D26*C50</f>
        <v>27.521999999999998</v>
      </c>
      <c r="E50" s="25"/>
      <c r="F50" s="15">
        <f t="shared" si="0"/>
        <v>16.513199999999998</v>
      </c>
      <c r="G50" s="11" t="s">
        <v>41</v>
      </c>
    </row>
    <row r="51" spans="1:10" ht="45.75" customHeight="1">
      <c r="A51" s="67">
        <v>36</v>
      </c>
      <c r="B51" s="55" t="s">
        <v>43</v>
      </c>
      <c r="C51" s="67">
        <v>3.45</v>
      </c>
      <c r="D51" s="80">
        <f>D26*C51</f>
        <v>2.0699999999999998</v>
      </c>
      <c r="E51" s="25"/>
      <c r="F51" s="15">
        <f t="shared" si="0"/>
        <v>1.2419999999999998</v>
      </c>
      <c r="G51" s="11" t="s">
        <v>41</v>
      </c>
    </row>
    <row r="52" spans="1:10" ht="30" customHeight="1">
      <c r="A52" s="67">
        <v>37</v>
      </c>
      <c r="B52" s="78" t="s">
        <v>44</v>
      </c>
      <c r="C52" s="67">
        <v>11.47</v>
      </c>
      <c r="D52" s="80">
        <f>D26*C52</f>
        <v>6.8820000000000006</v>
      </c>
      <c r="E52" s="25"/>
      <c r="F52" s="15">
        <f t="shared" si="0"/>
        <v>4.1292</v>
      </c>
      <c r="G52" s="11" t="s">
        <v>41</v>
      </c>
    </row>
    <row r="53" spans="1:10" ht="30" customHeight="1">
      <c r="A53" s="67">
        <v>38</v>
      </c>
      <c r="B53" s="78" t="s">
        <v>45</v>
      </c>
      <c r="C53" s="67">
        <v>3.82</v>
      </c>
      <c r="D53" s="80">
        <f>D26*C53</f>
        <v>2.2919999999999998</v>
      </c>
      <c r="E53" s="25"/>
      <c r="F53" s="15">
        <f t="shared" si="0"/>
        <v>1.3751999999999998</v>
      </c>
      <c r="G53" s="11" t="s">
        <v>41</v>
      </c>
    </row>
    <row r="54" spans="1:10" ht="30" customHeight="1">
      <c r="A54" s="67">
        <v>39</v>
      </c>
      <c r="B54" s="78" t="s">
        <v>46</v>
      </c>
      <c r="C54" s="67">
        <v>1.92</v>
      </c>
      <c r="D54" s="80">
        <f>D26*C54</f>
        <v>1.1519999999999999</v>
      </c>
      <c r="E54" s="25"/>
      <c r="F54" s="15">
        <f t="shared" si="0"/>
        <v>0.69119999999999993</v>
      </c>
      <c r="G54" s="11" t="s">
        <v>41</v>
      </c>
    </row>
    <row r="55" spans="1:10" ht="30" customHeight="1" thickBot="1">
      <c r="A55" s="68">
        <v>40</v>
      </c>
      <c r="B55" s="57" t="s">
        <v>47</v>
      </c>
      <c r="C55" s="68">
        <v>3.82</v>
      </c>
      <c r="D55" s="81">
        <f>D26*C55</f>
        <v>2.2919999999999998</v>
      </c>
      <c r="E55" s="25"/>
      <c r="F55" s="15">
        <f t="shared" si="0"/>
        <v>1.3751999999999998</v>
      </c>
      <c r="G55" s="11" t="s">
        <v>48</v>
      </c>
    </row>
    <row r="56" spans="1:10" ht="20.100000000000001" customHeight="1">
      <c r="A56" s="82"/>
      <c r="B56" s="24"/>
      <c r="C56" s="85"/>
      <c r="D56" s="86"/>
      <c r="E56" s="25"/>
      <c r="F56" s="26"/>
      <c r="G56" s="27"/>
    </row>
    <row r="57" spans="1:10" ht="20.100000000000001" customHeight="1" thickBot="1">
      <c r="A57" s="23"/>
      <c r="B57" s="24"/>
      <c r="C57" s="40"/>
      <c r="D57" s="23"/>
      <c r="E57" s="25"/>
      <c r="F57" s="26"/>
      <c r="G57" s="27"/>
    </row>
    <row r="58" spans="1:10" ht="30" customHeight="1" thickBot="1">
      <c r="B58" s="185" t="s">
        <v>49</v>
      </c>
      <c r="C58" s="70" t="s">
        <v>50</v>
      </c>
      <c r="E58" s="6"/>
    </row>
    <row r="59" spans="1:10" ht="30" customHeight="1">
      <c r="B59" s="186"/>
      <c r="C59" s="87" t="s">
        <v>98</v>
      </c>
      <c r="E59" s="6"/>
    </row>
    <row r="60" spans="1:10" ht="30" customHeight="1">
      <c r="B60" s="186"/>
      <c r="C60" s="88" t="s">
        <v>51</v>
      </c>
    </row>
    <row r="61" spans="1:10" ht="30" customHeight="1" thickBot="1">
      <c r="B61" s="187"/>
      <c r="C61" s="89" t="s">
        <v>52</v>
      </c>
    </row>
    <row r="62" spans="1:10" ht="20.100000000000001" customHeight="1"/>
    <row r="63" spans="1:10" ht="20.100000000000001" customHeight="1" thickBot="1"/>
    <row r="64" spans="1:10" ht="21.75" customHeight="1" thickBot="1">
      <c r="A64" s="21"/>
      <c r="B64" s="177" t="s">
        <v>53</v>
      </c>
      <c r="C64" s="178"/>
      <c r="D64" s="179"/>
      <c r="E64" s="92"/>
      <c r="F64" s="42"/>
      <c r="G64" s="21"/>
      <c r="H64" s="21"/>
      <c r="I64" s="17"/>
      <c r="J64" s="21"/>
    </row>
    <row r="65" spans="1:10" ht="20.100000000000001" customHeight="1">
      <c r="A65" s="21"/>
      <c r="B65" s="21"/>
      <c r="C65" s="21"/>
      <c r="D65" s="21"/>
      <c r="E65" s="21"/>
      <c r="F65" s="21"/>
      <c r="G65" s="21"/>
      <c r="H65" s="21"/>
      <c r="I65" s="17"/>
      <c r="J65" s="21"/>
    </row>
    <row r="66" spans="1:10" ht="20.100000000000001" customHeight="1" thickBot="1">
      <c r="A66" s="21"/>
      <c r="B66" s="21"/>
      <c r="C66" s="21"/>
      <c r="D66" s="21"/>
      <c r="E66" s="21"/>
      <c r="F66" s="21"/>
      <c r="G66" s="21"/>
      <c r="H66" s="21"/>
      <c r="I66" s="17"/>
      <c r="J66" s="21"/>
    </row>
    <row r="67" spans="1:10" s="30" customFormat="1" ht="19.5" thickBot="1">
      <c r="A67" s="91"/>
      <c r="B67" s="180" t="s">
        <v>54</v>
      </c>
      <c r="C67" s="181"/>
      <c r="D67" s="49">
        <v>0.6</v>
      </c>
      <c r="E67" s="182"/>
      <c r="F67" s="182"/>
      <c r="I67" s="90"/>
    </row>
    <row r="68" spans="1:10" ht="15.75" thickBot="1">
      <c r="A68" s="18"/>
      <c r="B68" s="102"/>
      <c r="C68" s="103" t="s">
        <v>88</v>
      </c>
      <c r="D68" s="104" t="s">
        <v>55</v>
      </c>
      <c r="E68" s="18"/>
      <c r="F68" s="18"/>
      <c r="G68" s="21"/>
      <c r="H68" s="18"/>
      <c r="I68" s="43"/>
      <c r="J68" s="44"/>
    </row>
    <row r="69" spans="1:10" ht="15.75" customHeight="1" thickBot="1">
      <c r="B69" s="105" t="s">
        <v>99</v>
      </c>
      <c r="C69" s="106">
        <v>0.18</v>
      </c>
      <c r="D69" s="107">
        <f>D67*C69*10</f>
        <v>1.08</v>
      </c>
      <c r="E69" s="93"/>
      <c r="F69" s="93"/>
      <c r="G69" s="41"/>
      <c r="H69" s="93"/>
      <c r="I69" s="45"/>
      <c r="J69" s="46"/>
    </row>
    <row r="70" spans="1:10" ht="15.75" customHeight="1" thickBot="1">
      <c r="B70" s="108" t="s">
        <v>99</v>
      </c>
      <c r="C70" s="109">
        <v>0.15</v>
      </c>
      <c r="D70" s="110">
        <f>D67*C70*15</f>
        <v>1.3499999999999999</v>
      </c>
      <c r="E70" s="93"/>
      <c r="F70" s="93"/>
      <c r="G70" s="41"/>
      <c r="H70" s="93"/>
      <c r="I70" s="45"/>
      <c r="J70" s="46"/>
    </row>
    <row r="71" spans="1:10" ht="15.75" customHeight="1" thickBot="1">
      <c r="B71" s="108" t="s">
        <v>99</v>
      </c>
      <c r="C71" s="109">
        <v>0.14000000000000001</v>
      </c>
      <c r="D71" s="110">
        <f>D67*C71*20</f>
        <v>1.6800000000000002</v>
      </c>
      <c r="E71" s="93"/>
      <c r="F71" s="93"/>
      <c r="G71" s="41"/>
      <c r="H71" s="93"/>
      <c r="I71" s="45"/>
      <c r="J71" s="46"/>
    </row>
    <row r="72" spans="1:10" ht="15.75" customHeight="1" thickBot="1">
      <c r="B72" s="108" t="s">
        <v>99</v>
      </c>
      <c r="C72" s="109">
        <v>0.14000000000000001</v>
      </c>
      <c r="D72" s="110">
        <f>D67*C72*25</f>
        <v>2.1</v>
      </c>
      <c r="E72" s="93"/>
      <c r="F72" s="93"/>
      <c r="G72" s="41"/>
      <c r="H72" s="93"/>
      <c r="I72" s="45"/>
      <c r="J72" s="46"/>
    </row>
    <row r="73" spans="1:10" ht="15.75" customHeight="1" thickBot="1">
      <c r="B73" s="111" t="s">
        <v>99</v>
      </c>
      <c r="C73" s="112">
        <v>0.13</v>
      </c>
      <c r="D73" s="113">
        <f>D67*C73*30</f>
        <v>2.34</v>
      </c>
      <c r="E73" s="93"/>
      <c r="F73" s="93"/>
      <c r="G73" s="41"/>
      <c r="H73" s="93"/>
      <c r="I73" s="45"/>
      <c r="J73" s="46"/>
    </row>
    <row r="74" spans="1:10" ht="20.100000000000001" customHeight="1">
      <c r="B74" s="115"/>
      <c r="C74" s="116"/>
      <c r="D74" s="117"/>
      <c r="E74" s="93"/>
      <c r="F74" s="93"/>
      <c r="G74" s="93"/>
      <c r="H74" s="93"/>
      <c r="I74" s="45"/>
      <c r="J74" s="46"/>
    </row>
    <row r="75" spans="1:10" ht="20.100000000000001" customHeight="1">
      <c r="A75" s="19"/>
      <c r="B75" s="19"/>
      <c r="C75" s="19"/>
      <c r="D75" s="19"/>
      <c r="E75" s="19"/>
      <c r="F75" s="18"/>
      <c r="G75" s="18"/>
      <c r="H75" s="18"/>
      <c r="I75" s="17"/>
      <c r="J75" s="21"/>
    </row>
    <row r="76" spans="1:10" ht="20.100000000000001" customHeight="1">
      <c r="B76" s="101" t="s">
        <v>56</v>
      </c>
      <c r="C76" s="99"/>
      <c r="D76" s="99"/>
      <c r="E76" s="99"/>
      <c r="F76" s="99"/>
      <c r="G76" s="99"/>
      <c r="H76" s="98"/>
      <c r="I76" s="45"/>
      <c r="J76" s="21"/>
    </row>
    <row r="77" spans="1:10" ht="20.100000000000001" customHeight="1">
      <c r="B77" s="101" t="s">
        <v>57</v>
      </c>
      <c r="C77" s="99"/>
      <c r="D77" s="99"/>
      <c r="E77" s="99"/>
      <c r="F77" s="99"/>
      <c r="G77" s="99"/>
      <c r="H77" s="98"/>
      <c r="I77" s="45"/>
      <c r="J77" s="21"/>
    </row>
    <row r="78" spans="1:10" ht="20.100000000000001" customHeight="1">
      <c r="B78" s="101" t="s">
        <v>58</v>
      </c>
      <c r="C78" s="100"/>
      <c r="D78" s="100"/>
      <c r="E78" s="100"/>
      <c r="F78" s="100"/>
      <c r="G78" s="100"/>
      <c r="H78" s="98"/>
      <c r="I78" s="45"/>
      <c r="J78" s="21"/>
    </row>
    <row r="79" spans="1:10" ht="60" customHeight="1">
      <c r="B79" s="114" t="s">
        <v>59</v>
      </c>
      <c r="C79" s="114"/>
      <c r="D79" s="114"/>
      <c r="E79" s="114"/>
      <c r="F79" s="114"/>
      <c r="G79" s="114"/>
      <c r="H79" s="114"/>
      <c r="I79" s="45"/>
      <c r="J79" s="21"/>
    </row>
    <row r="80" spans="1:10" ht="60" customHeight="1">
      <c r="A80" s="21"/>
      <c r="B80" s="114" t="s">
        <v>60</v>
      </c>
      <c r="C80" s="118"/>
      <c r="D80" s="118"/>
      <c r="E80" s="118"/>
      <c r="F80" s="118"/>
      <c r="G80" s="118"/>
      <c r="H80" s="118"/>
      <c r="I80" s="45"/>
      <c r="J80" s="21"/>
    </row>
    <row r="81" spans="1:10">
      <c r="A81" s="21"/>
      <c r="B81" s="21"/>
      <c r="C81" s="21"/>
      <c r="D81" s="21"/>
      <c r="E81" s="21"/>
      <c r="F81" s="21"/>
      <c r="G81" s="21"/>
      <c r="H81" s="21"/>
      <c r="J81" s="21"/>
    </row>
    <row r="82" spans="1:10">
      <c r="A82" s="21"/>
      <c r="B82" s="21"/>
      <c r="C82" s="21"/>
      <c r="D82" s="21"/>
      <c r="E82" s="21"/>
      <c r="F82" s="21"/>
      <c r="G82" s="21"/>
      <c r="H82" s="21"/>
      <c r="J82" s="21"/>
    </row>
  </sheetData>
  <mergeCells count="8">
    <mergeCell ref="B2:D2"/>
    <mergeCell ref="B64:D64"/>
    <mergeCell ref="B67:C67"/>
    <mergeCell ref="E67:F67"/>
    <mergeCell ref="H8:I8"/>
    <mergeCell ref="B5:C5"/>
    <mergeCell ref="B58:B61"/>
    <mergeCell ref="B26:C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3"/>
  <sheetViews>
    <sheetView tabSelected="1" zoomScale="115" zoomScaleNormal="115" workbookViewId="0">
      <selection activeCell="B9" sqref="B9"/>
    </sheetView>
  </sheetViews>
  <sheetFormatPr defaultRowHeight="15"/>
  <cols>
    <col min="2" max="2" width="99.28515625" customWidth="1"/>
    <col min="3" max="6" width="20.7109375" customWidth="1"/>
    <col min="8" max="8" width="22.42578125" style="30" customWidth="1"/>
    <col min="9" max="9" width="25.85546875" style="30" customWidth="1"/>
  </cols>
  <sheetData>
    <row r="1" spans="1:9" s="21" customFormat="1" ht="21" thickBot="1">
      <c r="A1" s="20"/>
      <c r="B1" s="119" t="s">
        <v>110</v>
      </c>
      <c r="C1" s="120"/>
      <c r="D1" s="2"/>
      <c r="E1" s="3"/>
      <c r="F1" s="14"/>
      <c r="H1" s="30"/>
      <c r="I1" s="30"/>
    </row>
    <row r="2" spans="1:9" s="21" customFormat="1" ht="74.25" customHeight="1" thickBot="1">
      <c r="A2" s="20"/>
      <c r="B2" s="174" t="s">
        <v>100</v>
      </c>
      <c r="C2" s="176"/>
      <c r="D2" s="47"/>
      <c r="E2" s="47"/>
      <c r="F2" s="47"/>
      <c r="H2" s="30"/>
      <c r="I2" s="30"/>
    </row>
    <row r="3" spans="1:9" ht="20.100000000000001" customHeight="1">
      <c r="B3" s="121"/>
      <c r="C3" s="121"/>
    </row>
    <row r="4" spans="1:9" ht="20.100000000000001" customHeight="1" thickBot="1">
      <c r="B4" s="121"/>
      <c r="C4" s="121"/>
    </row>
    <row r="5" spans="1:9" ht="18.75" thickBot="1">
      <c r="B5" s="122" t="s">
        <v>84</v>
      </c>
      <c r="C5" s="123">
        <v>30</v>
      </c>
      <c r="D5" s="30"/>
      <c r="E5" s="30"/>
      <c r="F5" s="30"/>
    </row>
    <row r="6" spans="1:9" ht="18.75" thickBot="1">
      <c r="B6" s="124" t="s">
        <v>85</v>
      </c>
      <c r="C6" s="123">
        <v>22.5</v>
      </c>
      <c r="D6" s="30"/>
      <c r="E6" s="30"/>
      <c r="F6" s="30"/>
    </row>
    <row r="7" spans="1:9" s="21" customFormat="1" ht="63.75" thickBot="1">
      <c r="B7" s="125" t="s">
        <v>101</v>
      </c>
      <c r="C7" s="126" t="s">
        <v>61</v>
      </c>
      <c r="D7" s="30"/>
      <c r="E7" s="30"/>
      <c r="F7" s="30"/>
      <c r="H7" s="30"/>
      <c r="I7" s="30"/>
    </row>
    <row r="8" spans="1:9" ht="20.100000000000001" customHeight="1">
      <c r="B8" s="30"/>
      <c r="C8" s="30"/>
      <c r="D8" s="30"/>
      <c r="E8" s="30"/>
      <c r="F8" s="30"/>
    </row>
    <row r="9" spans="1:9" ht="20.100000000000001" customHeight="1" thickBot="1">
      <c r="B9" s="30"/>
      <c r="C9" s="30"/>
      <c r="D9" s="30"/>
      <c r="E9" s="30"/>
      <c r="F9" s="30"/>
    </row>
    <row r="10" spans="1:9" ht="30" customHeight="1" thickBot="1">
      <c r="A10" s="48"/>
      <c r="B10" s="135" t="s">
        <v>62</v>
      </c>
      <c r="C10" s="94" t="s">
        <v>2</v>
      </c>
      <c r="D10" s="94" t="s">
        <v>2</v>
      </c>
      <c r="E10" s="94" t="s">
        <v>63</v>
      </c>
      <c r="F10" s="94" t="s">
        <v>63</v>
      </c>
    </row>
    <row r="11" spans="1:9" ht="30" customHeight="1" thickBot="1">
      <c r="A11" s="127"/>
      <c r="B11" s="136"/>
      <c r="C11" s="137" t="s">
        <v>64</v>
      </c>
      <c r="D11" s="137" t="s">
        <v>65</v>
      </c>
      <c r="E11" s="137" t="s">
        <v>64</v>
      </c>
      <c r="F11" s="137" t="s">
        <v>65</v>
      </c>
    </row>
    <row r="12" spans="1:9" ht="30" customHeight="1">
      <c r="A12" s="131">
        <v>1</v>
      </c>
      <c r="B12" s="138" t="s">
        <v>87</v>
      </c>
      <c r="C12" s="141">
        <v>0.59</v>
      </c>
      <c r="D12" s="141">
        <v>0.59</v>
      </c>
      <c r="E12" s="142">
        <f>C5*C12</f>
        <v>17.7</v>
      </c>
      <c r="F12" s="142">
        <f>C6*D12</f>
        <v>13.274999999999999</v>
      </c>
    </row>
    <row r="13" spans="1:9" ht="30" customHeight="1">
      <c r="A13" s="132">
        <v>2</v>
      </c>
      <c r="B13" s="139" t="s">
        <v>66</v>
      </c>
      <c r="C13" s="143">
        <v>0.15</v>
      </c>
      <c r="D13" s="143">
        <v>0.15</v>
      </c>
      <c r="E13" s="144">
        <f>C5*C13</f>
        <v>4.5</v>
      </c>
      <c r="F13" s="144">
        <f>C6*D13</f>
        <v>3.375</v>
      </c>
    </row>
    <row r="14" spans="1:9" ht="30" customHeight="1">
      <c r="A14" s="132">
        <v>3</v>
      </c>
      <c r="B14" s="139" t="s">
        <v>67</v>
      </c>
      <c r="C14" s="143">
        <v>0.59</v>
      </c>
      <c r="D14" s="143">
        <v>0.59</v>
      </c>
      <c r="E14" s="144">
        <f>C5*C14</f>
        <v>17.7</v>
      </c>
      <c r="F14" s="144">
        <f>C6*D14</f>
        <v>13.274999999999999</v>
      </c>
    </row>
    <row r="15" spans="1:9" ht="30" customHeight="1">
      <c r="A15" s="132">
        <v>4</v>
      </c>
      <c r="B15" s="139" t="s">
        <v>106</v>
      </c>
      <c r="C15" s="143">
        <v>0.3</v>
      </c>
      <c r="D15" s="143">
        <v>0.3</v>
      </c>
      <c r="E15" s="144">
        <f>C5*C15</f>
        <v>9</v>
      </c>
      <c r="F15" s="144">
        <f>C6*D15</f>
        <v>6.75</v>
      </c>
    </row>
    <row r="16" spans="1:9" ht="30" customHeight="1">
      <c r="A16" s="132">
        <v>5</v>
      </c>
      <c r="B16" s="139" t="s">
        <v>107</v>
      </c>
      <c r="C16" s="143">
        <v>0.3</v>
      </c>
      <c r="D16" s="143">
        <v>0.3</v>
      </c>
      <c r="E16" s="144">
        <f>C5*C16</f>
        <v>9</v>
      </c>
      <c r="F16" s="144">
        <f>C6*D16</f>
        <v>6.75</v>
      </c>
    </row>
    <row r="17" spans="1:6" ht="30" customHeight="1">
      <c r="A17" s="132">
        <v>6</v>
      </c>
      <c r="B17" s="139" t="s">
        <v>68</v>
      </c>
      <c r="C17" s="143">
        <v>0.35</v>
      </c>
      <c r="D17" s="143">
        <v>0.35</v>
      </c>
      <c r="E17" s="144">
        <f>C5*C17</f>
        <v>10.5</v>
      </c>
      <c r="F17" s="144">
        <f>C6*D17</f>
        <v>7.8749999999999991</v>
      </c>
    </row>
    <row r="18" spans="1:6" ht="30" customHeight="1">
      <c r="A18" s="132">
        <v>7</v>
      </c>
      <c r="B18" s="139" t="s">
        <v>69</v>
      </c>
      <c r="C18" s="143">
        <v>1.04</v>
      </c>
      <c r="D18" s="143">
        <v>1.1499999999999999</v>
      </c>
      <c r="E18" s="144">
        <f>C5*C18</f>
        <v>31.200000000000003</v>
      </c>
      <c r="F18" s="144">
        <f>C6*D18</f>
        <v>25.874999999999996</v>
      </c>
    </row>
    <row r="19" spans="1:6" ht="39.950000000000003" customHeight="1">
      <c r="A19" s="132">
        <v>8</v>
      </c>
      <c r="B19" s="139" t="s">
        <v>108</v>
      </c>
      <c r="C19" s="143">
        <v>11.1</v>
      </c>
      <c r="D19" s="143">
        <v>14.8</v>
      </c>
      <c r="E19" s="144">
        <f>C5*C19</f>
        <v>333</v>
      </c>
      <c r="F19" s="144">
        <f>C6*D19</f>
        <v>333</v>
      </c>
    </row>
    <row r="20" spans="1:6" ht="39.950000000000003" customHeight="1" thickBot="1">
      <c r="A20" s="133">
        <v>9</v>
      </c>
      <c r="B20" s="140" t="s">
        <v>109</v>
      </c>
      <c r="C20" s="145">
        <v>16.670000000000002</v>
      </c>
      <c r="D20" s="145">
        <v>22.22</v>
      </c>
      <c r="E20" s="146">
        <f>C5*C20</f>
        <v>500.1</v>
      </c>
      <c r="F20" s="146">
        <f>C6*D20</f>
        <v>499.95</v>
      </c>
    </row>
    <row r="21" spans="1:6" ht="20.100000000000001" customHeight="1">
      <c r="B21" s="30"/>
      <c r="C21" s="30"/>
      <c r="D21" s="30"/>
      <c r="E21" s="30"/>
      <c r="F21" s="30"/>
    </row>
    <row r="22" spans="1:6" ht="20.100000000000001" customHeight="1" thickBot="1">
      <c r="B22" s="30"/>
      <c r="C22" s="30"/>
      <c r="D22" s="30"/>
      <c r="E22" s="30"/>
      <c r="F22" s="30"/>
    </row>
    <row r="23" spans="1:6" ht="18.75" thickBot="1">
      <c r="B23" s="148" t="s">
        <v>103</v>
      </c>
      <c r="C23" s="123">
        <v>0.6</v>
      </c>
      <c r="D23" s="30"/>
      <c r="E23" s="30"/>
      <c r="F23" s="30"/>
    </row>
    <row r="24" spans="1:6" ht="18.75" thickBot="1">
      <c r="B24" s="148" t="s">
        <v>102</v>
      </c>
      <c r="C24" s="123">
        <v>0.45</v>
      </c>
      <c r="D24" s="30"/>
      <c r="E24" s="30"/>
      <c r="F24" s="30"/>
    </row>
    <row r="25" spans="1:6" ht="20.100000000000001" customHeight="1">
      <c r="B25" s="30"/>
      <c r="C25" s="30"/>
      <c r="D25" s="30"/>
      <c r="E25" s="30"/>
      <c r="F25" s="30"/>
    </row>
    <row r="26" spans="1:6" ht="20.100000000000001" customHeight="1" thickBot="1">
      <c r="B26" s="30"/>
      <c r="C26" s="30"/>
      <c r="D26" s="30"/>
      <c r="E26" s="30"/>
      <c r="F26" s="30"/>
    </row>
    <row r="27" spans="1:6" ht="30" customHeight="1" thickBot="1">
      <c r="A27" s="48"/>
      <c r="B27" s="134" t="s">
        <v>62</v>
      </c>
      <c r="C27" s="94" t="s">
        <v>104</v>
      </c>
      <c r="D27" s="94" t="s">
        <v>104</v>
      </c>
      <c r="E27" s="94" t="s">
        <v>105</v>
      </c>
      <c r="F27" s="94" t="s">
        <v>105</v>
      </c>
    </row>
    <row r="28" spans="1:6" ht="30" customHeight="1" thickBot="1">
      <c r="A28" s="127"/>
      <c r="B28" s="136"/>
      <c r="C28" s="137" t="s">
        <v>64</v>
      </c>
      <c r="D28" s="137" t="s">
        <v>65</v>
      </c>
      <c r="E28" s="137" t="s">
        <v>64</v>
      </c>
      <c r="F28" s="137" t="s">
        <v>65</v>
      </c>
    </row>
    <row r="29" spans="1:6" ht="30" customHeight="1">
      <c r="A29" s="128">
        <v>10</v>
      </c>
      <c r="B29" s="95" t="s">
        <v>87</v>
      </c>
      <c r="C29" s="155">
        <v>2.94</v>
      </c>
      <c r="D29" s="156">
        <v>2.98</v>
      </c>
      <c r="E29" s="149">
        <f>C23*C29</f>
        <v>1.764</v>
      </c>
      <c r="F29" s="150">
        <f>C24*D29</f>
        <v>1.341</v>
      </c>
    </row>
    <row r="30" spans="1:6" ht="30" customHeight="1">
      <c r="A30" s="129">
        <v>11</v>
      </c>
      <c r="B30" s="96" t="s">
        <v>66</v>
      </c>
      <c r="C30" s="157">
        <v>0.74</v>
      </c>
      <c r="D30" s="158">
        <v>0.75</v>
      </c>
      <c r="E30" s="151">
        <f>C23*C30</f>
        <v>0.44400000000000001</v>
      </c>
      <c r="F30" s="152">
        <f>C24*D30</f>
        <v>0.33750000000000002</v>
      </c>
    </row>
    <row r="31" spans="1:6" ht="30" customHeight="1">
      <c r="A31" s="129">
        <v>12</v>
      </c>
      <c r="B31" s="96" t="s">
        <v>67</v>
      </c>
      <c r="C31" s="157">
        <v>2.94</v>
      </c>
      <c r="D31" s="158">
        <v>2.98</v>
      </c>
      <c r="E31" s="151">
        <f>C23*C31</f>
        <v>1.764</v>
      </c>
      <c r="F31" s="152">
        <f>C24*D31</f>
        <v>1.341</v>
      </c>
    </row>
    <row r="32" spans="1:6" ht="30" customHeight="1">
      <c r="A32" s="129">
        <v>13</v>
      </c>
      <c r="B32" s="96" t="s">
        <v>70</v>
      </c>
      <c r="C32" s="159">
        <v>2.64</v>
      </c>
      <c r="D32" s="160">
        <v>2.69</v>
      </c>
      <c r="E32" s="151">
        <f>C23*C32</f>
        <v>1.5840000000000001</v>
      </c>
      <c r="F32" s="152">
        <f>C24*D32</f>
        <v>1.2104999999999999</v>
      </c>
    </row>
    <row r="33" spans="1:6" ht="30" customHeight="1">
      <c r="A33" s="129">
        <v>14</v>
      </c>
      <c r="B33" s="96" t="s">
        <v>71</v>
      </c>
      <c r="C33" s="157">
        <v>2.94</v>
      </c>
      <c r="D33" s="158">
        <v>2.98</v>
      </c>
      <c r="E33" s="151">
        <f>C23*C33</f>
        <v>1.764</v>
      </c>
      <c r="F33" s="152">
        <f>C24*D33</f>
        <v>1.341</v>
      </c>
    </row>
    <row r="34" spans="1:6" ht="30" customHeight="1">
      <c r="A34" s="129">
        <v>15</v>
      </c>
      <c r="B34" s="96" t="s">
        <v>72</v>
      </c>
      <c r="C34" s="157">
        <v>2.94</v>
      </c>
      <c r="D34" s="158">
        <v>2.98</v>
      </c>
      <c r="E34" s="151">
        <f>C23*C34</f>
        <v>1.764</v>
      </c>
      <c r="F34" s="152">
        <f>C24*D34</f>
        <v>1.341</v>
      </c>
    </row>
    <row r="35" spans="1:6" ht="30" customHeight="1">
      <c r="A35" s="129">
        <v>16</v>
      </c>
      <c r="B35" s="96" t="s">
        <v>73</v>
      </c>
      <c r="C35" s="157">
        <v>2.34</v>
      </c>
      <c r="D35" s="158">
        <v>2.38</v>
      </c>
      <c r="E35" s="151">
        <f>C23*C35</f>
        <v>1.4039999999999999</v>
      </c>
      <c r="F35" s="152">
        <f>C24*D35</f>
        <v>1.071</v>
      </c>
    </row>
    <row r="36" spans="1:6" ht="30" customHeight="1">
      <c r="A36" s="129">
        <v>17</v>
      </c>
      <c r="B36" s="96" t="s">
        <v>74</v>
      </c>
      <c r="C36" s="157">
        <v>1.47</v>
      </c>
      <c r="D36" s="158">
        <v>1.49</v>
      </c>
      <c r="E36" s="151">
        <f>C23*C36</f>
        <v>0.88200000000000001</v>
      </c>
      <c r="F36" s="152">
        <f>C24*D36</f>
        <v>0.67049999999999998</v>
      </c>
    </row>
    <row r="37" spans="1:6" ht="30" customHeight="1">
      <c r="A37" s="129">
        <v>18</v>
      </c>
      <c r="B37" s="96" t="s">
        <v>89</v>
      </c>
      <c r="C37" s="157">
        <v>1.32</v>
      </c>
      <c r="D37" s="158">
        <v>1.34</v>
      </c>
      <c r="E37" s="151">
        <f>C23*C37</f>
        <v>0.79200000000000004</v>
      </c>
      <c r="F37" s="152">
        <f>C24*D37</f>
        <v>0.60300000000000009</v>
      </c>
    </row>
    <row r="38" spans="1:6" ht="30" customHeight="1">
      <c r="A38" s="129">
        <v>19</v>
      </c>
      <c r="B38" s="96" t="s">
        <v>90</v>
      </c>
      <c r="C38" s="157">
        <v>1.47</v>
      </c>
      <c r="D38" s="158">
        <v>1.49</v>
      </c>
      <c r="E38" s="151">
        <f>C23*C38</f>
        <v>0.88200000000000001</v>
      </c>
      <c r="F38" s="152">
        <f>C24*D38</f>
        <v>0.67049999999999998</v>
      </c>
    </row>
    <row r="39" spans="1:6" ht="30" customHeight="1">
      <c r="A39" s="129">
        <v>20</v>
      </c>
      <c r="B39" s="96" t="s">
        <v>91</v>
      </c>
      <c r="C39" s="157">
        <v>1.47</v>
      </c>
      <c r="D39" s="158">
        <v>1.49</v>
      </c>
      <c r="E39" s="151">
        <f>C23*C39</f>
        <v>0.88200000000000001</v>
      </c>
      <c r="F39" s="152">
        <f>C24*D39</f>
        <v>0.67049999999999998</v>
      </c>
    </row>
    <row r="40" spans="1:6" ht="30" customHeight="1">
      <c r="A40" s="129">
        <v>21</v>
      </c>
      <c r="B40" s="96" t="s">
        <v>92</v>
      </c>
      <c r="C40" s="157">
        <v>1.17</v>
      </c>
      <c r="D40" s="158">
        <v>1.2</v>
      </c>
      <c r="E40" s="151">
        <f>C23*C40</f>
        <v>0.70199999999999996</v>
      </c>
      <c r="F40" s="152">
        <f>C24*D40</f>
        <v>0.54</v>
      </c>
    </row>
    <row r="41" spans="1:6" s="30" customFormat="1" ht="30" customHeight="1">
      <c r="A41" s="165">
        <v>22</v>
      </c>
      <c r="B41" s="96" t="s">
        <v>93</v>
      </c>
      <c r="C41" s="157">
        <v>0.59</v>
      </c>
      <c r="D41" s="158">
        <v>0.6</v>
      </c>
      <c r="E41" s="151">
        <f>C23*C41</f>
        <v>0.35399999999999998</v>
      </c>
      <c r="F41" s="152">
        <f>C24*D41</f>
        <v>0.27</v>
      </c>
    </row>
    <row r="42" spans="1:6" ht="30" customHeight="1">
      <c r="A42" s="129">
        <v>23</v>
      </c>
      <c r="B42" s="96" t="s">
        <v>86</v>
      </c>
      <c r="C42" s="157">
        <v>2.94</v>
      </c>
      <c r="D42" s="158">
        <v>2.98</v>
      </c>
      <c r="E42" s="151">
        <f>C23*C42</f>
        <v>1.764</v>
      </c>
      <c r="F42" s="152">
        <f>C24*D42</f>
        <v>1.341</v>
      </c>
    </row>
    <row r="43" spans="1:6" ht="30" customHeight="1">
      <c r="A43" s="129">
        <v>24</v>
      </c>
      <c r="B43" s="96" t="s">
        <v>94</v>
      </c>
      <c r="C43" s="157">
        <v>1.47</v>
      </c>
      <c r="D43" s="158">
        <v>1.49</v>
      </c>
      <c r="E43" s="151">
        <f>C23*C43</f>
        <v>0.88200000000000001</v>
      </c>
      <c r="F43" s="152">
        <f>C24*D43</f>
        <v>0.67049999999999998</v>
      </c>
    </row>
    <row r="44" spans="1:6" s="172" customFormat="1" ht="30" customHeight="1">
      <c r="A44" s="166">
        <v>25</v>
      </c>
      <c r="B44" s="167" t="s">
        <v>75</v>
      </c>
      <c r="C44" s="168">
        <v>1.47</v>
      </c>
      <c r="D44" s="169">
        <v>1.49</v>
      </c>
      <c r="E44" s="170">
        <f>C23*C44</f>
        <v>0.88200000000000001</v>
      </c>
      <c r="F44" s="171">
        <f>C24*D44</f>
        <v>0.67049999999999998</v>
      </c>
    </row>
    <row r="45" spans="1:6" ht="30" customHeight="1">
      <c r="A45" s="129">
        <v>26</v>
      </c>
      <c r="B45" s="96" t="s">
        <v>76</v>
      </c>
      <c r="C45" s="157">
        <v>25.82</v>
      </c>
      <c r="D45" s="158">
        <v>22.96</v>
      </c>
      <c r="E45" s="151">
        <f>C23*C45</f>
        <v>15.491999999999999</v>
      </c>
      <c r="F45" s="152">
        <f>C24*D45</f>
        <v>10.332000000000001</v>
      </c>
    </row>
    <row r="46" spans="1:6" ht="30" customHeight="1">
      <c r="A46" s="129">
        <v>27</v>
      </c>
      <c r="B46" s="96" t="s">
        <v>77</v>
      </c>
      <c r="C46" s="157">
        <v>38.74</v>
      </c>
      <c r="D46" s="158">
        <v>34.43</v>
      </c>
      <c r="E46" s="151">
        <f>C23*C46</f>
        <v>23.244</v>
      </c>
      <c r="F46" s="152">
        <f>C24*D46</f>
        <v>15.493500000000001</v>
      </c>
    </row>
    <row r="47" spans="1:6" ht="39.950000000000003" customHeight="1">
      <c r="A47" s="129">
        <v>28</v>
      </c>
      <c r="B47" s="96" t="s">
        <v>108</v>
      </c>
      <c r="C47" s="157">
        <v>1.53</v>
      </c>
      <c r="D47" s="158">
        <v>2.04</v>
      </c>
      <c r="E47" s="151">
        <f>C23*C47</f>
        <v>0.91799999999999993</v>
      </c>
      <c r="F47" s="152">
        <f>C24*D47</f>
        <v>0.91800000000000004</v>
      </c>
    </row>
    <row r="48" spans="1:6" ht="39.950000000000003" customHeight="1" thickBot="1">
      <c r="A48" s="130">
        <v>29</v>
      </c>
      <c r="B48" s="97" t="s">
        <v>109</v>
      </c>
      <c r="C48" s="161">
        <v>2.29</v>
      </c>
      <c r="D48" s="162">
        <v>3.05</v>
      </c>
      <c r="E48" s="153">
        <f>C23*C48</f>
        <v>1.3739999999999999</v>
      </c>
      <c r="F48" s="154">
        <f>C24*D48</f>
        <v>1.3725000000000001</v>
      </c>
    </row>
    <row r="49" spans="1:6">
      <c r="B49" s="30"/>
      <c r="C49" s="30"/>
      <c r="D49" s="30"/>
      <c r="E49" s="30"/>
      <c r="F49" s="30"/>
    </row>
    <row r="50" spans="1:6">
      <c r="A50" s="18"/>
      <c r="B50" s="147"/>
      <c r="C50" s="147"/>
      <c r="D50" s="147"/>
      <c r="E50" s="30"/>
      <c r="F50" s="30"/>
    </row>
    <row r="51" spans="1:6">
      <c r="A51" s="18"/>
      <c r="B51" s="147"/>
      <c r="C51" s="147"/>
      <c r="D51" s="147"/>
      <c r="E51" s="30"/>
      <c r="F51" s="30"/>
    </row>
    <row r="52" spans="1:6">
      <c r="A52" s="18"/>
      <c r="B52" s="188" t="s">
        <v>78</v>
      </c>
      <c r="C52" s="188"/>
      <c r="D52" s="188"/>
      <c r="E52" s="30"/>
      <c r="F52" s="30"/>
    </row>
    <row r="53" spans="1:6">
      <c r="A53" s="18"/>
      <c r="B53" s="163"/>
      <c r="C53" s="164"/>
      <c r="D53" s="164"/>
      <c r="E53" s="30"/>
      <c r="F53" s="30"/>
    </row>
    <row r="54" spans="1:6">
      <c r="A54" s="18"/>
      <c r="B54" s="188" t="s">
        <v>79</v>
      </c>
      <c r="C54" s="188"/>
      <c r="D54" s="188"/>
      <c r="E54" s="30"/>
      <c r="F54" s="30"/>
    </row>
    <row r="55" spans="1:6">
      <c r="A55" s="18"/>
      <c r="B55" s="163"/>
      <c r="C55" s="164"/>
      <c r="D55" s="164"/>
      <c r="E55" s="30"/>
      <c r="F55" s="30"/>
    </row>
    <row r="56" spans="1:6">
      <c r="A56" s="18"/>
      <c r="B56" s="188" t="s">
        <v>80</v>
      </c>
      <c r="C56" s="188"/>
      <c r="D56" s="188"/>
      <c r="E56" s="30"/>
      <c r="F56" s="30"/>
    </row>
    <row r="57" spans="1:6">
      <c r="A57" s="18"/>
      <c r="B57" s="163"/>
      <c r="C57" s="164"/>
      <c r="D57" s="164"/>
      <c r="E57" s="30"/>
      <c r="F57" s="30"/>
    </row>
    <row r="58" spans="1:6">
      <c r="A58" s="18"/>
      <c r="B58" s="188" t="s">
        <v>81</v>
      </c>
      <c r="C58" s="188"/>
      <c r="D58" s="188"/>
      <c r="E58" s="30"/>
      <c r="F58" s="30"/>
    </row>
    <row r="59" spans="1:6">
      <c r="A59" s="18"/>
      <c r="B59" s="163"/>
      <c r="C59" s="164"/>
      <c r="D59" s="164"/>
      <c r="E59" s="30"/>
      <c r="F59" s="30"/>
    </row>
    <row r="60" spans="1:6">
      <c r="A60" s="18"/>
      <c r="B60" s="188" t="s">
        <v>82</v>
      </c>
      <c r="C60" s="188"/>
      <c r="D60" s="188"/>
      <c r="E60" s="30"/>
      <c r="F60" s="30"/>
    </row>
    <row r="61" spans="1:6">
      <c r="A61" s="18"/>
      <c r="B61" s="163"/>
      <c r="C61" s="164"/>
      <c r="D61" s="164"/>
      <c r="E61" s="30"/>
      <c r="F61" s="30"/>
    </row>
    <row r="62" spans="1:6">
      <c r="A62" s="18"/>
      <c r="B62" s="188" t="s">
        <v>83</v>
      </c>
      <c r="C62" s="188"/>
      <c r="D62" s="188"/>
      <c r="E62" s="30"/>
      <c r="F62" s="30"/>
    </row>
    <row r="63" spans="1:6">
      <c r="A63" s="18"/>
      <c r="B63" s="18"/>
      <c r="C63" s="18"/>
      <c r="D63" s="18"/>
    </row>
  </sheetData>
  <mergeCells count="7">
    <mergeCell ref="B60:D60"/>
    <mergeCell ref="B62:D62"/>
    <mergeCell ref="B2:C2"/>
    <mergeCell ref="B52:D52"/>
    <mergeCell ref="B54:D54"/>
    <mergeCell ref="B56:D56"/>
    <mergeCell ref="B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2317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 icp dpa</vt:lpstr>
      <vt:lpstr>tosap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Azzolini</dc:creator>
  <cp:lastModifiedBy>pavarani</cp:lastModifiedBy>
  <cp:revision>29</cp:revision>
  <cp:lastPrinted>2021-04-28T08:35:25Z</cp:lastPrinted>
  <dcterms:created xsi:type="dcterms:W3CDTF">2006-09-25T09:17:32Z</dcterms:created>
  <dcterms:modified xsi:type="dcterms:W3CDTF">2021-04-28T12:01:49Z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