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claudia.mogni\Desktop\"/>
    </mc:Choice>
  </mc:AlternateContent>
  <xr:revisionPtr revIDLastSave="0" documentId="13_ncr:1_{801E0A16-9741-497A-9EFE-71AA5B5B30BA}" xr6:coauthVersionLast="46" xr6:coauthVersionMax="46" xr10:uidLastSave="{00000000-0000-0000-0000-000000000000}"/>
  <bookViews>
    <workbookView xWindow="45" yWindow="1245" windowWidth="23955" windowHeight="11655" tabRatio="500" activeTab="2" xr2:uid="{00000000-000D-0000-FFFF-FFFF00000000}"/>
  </bookViews>
  <sheets>
    <sheet name="Pubblicità" sheetId="1" r:id="rId1"/>
    <sheet name="Affissioni" sheetId="2" r:id="rId2"/>
    <sheet name="Suolo" sheetId="3" r:id="rId3"/>
  </sheets>
  <calcPr calcId="191029" iterateDelta="1E-4"/>
</workbook>
</file>

<file path=xl/calcChain.xml><?xml version="1.0" encoding="utf-8"?>
<calcChain xmlns="http://schemas.openxmlformats.org/spreadsheetml/2006/main">
  <c r="E31" i="3" l="1"/>
  <c r="H31" i="3" s="1"/>
  <c r="E30" i="3"/>
  <c r="H30" i="3" s="1"/>
  <c r="F30" i="3"/>
  <c r="E29" i="3"/>
  <c r="E28" i="3"/>
  <c r="E27" i="3"/>
  <c r="E26" i="3"/>
  <c r="J24" i="3"/>
  <c r="M24" i="3"/>
  <c r="L24" i="3"/>
  <c r="K24" i="3"/>
  <c r="J23" i="3"/>
  <c r="L23" i="3" s="1"/>
  <c r="M23" i="3"/>
  <c r="K23" i="3"/>
  <c r="J22" i="3"/>
  <c r="M22" i="3" s="1"/>
  <c r="L22" i="3"/>
  <c r="J21" i="3"/>
  <c r="L21" i="3" s="1"/>
  <c r="J20" i="3"/>
  <c r="M20" i="3" s="1"/>
  <c r="E20" i="3"/>
  <c r="G20" i="3"/>
  <c r="H20" i="3"/>
  <c r="J19" i="3"/>
  <c r="L19" i="3" s="1"/>
  <c r="M19" i="3"/>
  <c r="K19" i="3"/>
  <c r="E19" i="3"/>
  <c r="G19" i="3" s="1"/>
  <c r="H19" i="3"/>
  <c r="F19" i="3"/>
  <c r="J18" i="3"/>
  <c r="L18" i="3"/>
  <c r="M18" i="3"/>
  <c r="E18" i="3"/>
  <c r="H18" i="3" s="1"/>
  <c r="J17" i="3"/>
  <c r="K17" i="3" s="1"/>
  <c r="M17" i="3"/>
  <c r="L17" i="3"/>
  <c r="E17" i="3"/>
  <c r="H17" i="3" s="1"/>
  <c r="H5" i="2"/>
  <c r="G14" i="2"/>
  <c r="D25" i="2" s="1"/>
  <c r="D68" i="1"/>
  <c r="F67" i="1"/>
  <c r="D67" i="1"/>
  <c r="F63" i="1"/>
  <c r="F60" i="1"/>
  <c r="F57" i="1"/>
  <c r="D54" i="1"/>
  <c r="F54" i="1"/>
  <c r="D50" i="1"/>
  <c r="F50" i="1"/>
  <c r="D43" i="1"/>
  <c r="F43" i="1" s="1"/>
  <c r="D45" i="1"/>
  <c r="F45" i="1" s="1"/>
  <c r="D44" i="1"/>
  <c r="F44" i="1" s="1"/>
  <c r="F42" i="1"/>
  <c r="F34" i="1"/>
  <c r="F35" i="1" s="1"/>
  <c r="G35" i="1" s="1"/>
  <c r="F36" i="1"/>
  <c r="G36" i="1" s="1"/>
  <c r="F19" i="1"/>
  <c r="G19" i="1" s="1"/>
  <c r="F16" i="1"/>
  <c r="F17" i="1" s="1"/>
  <c r="G34" i="1"/>
  <c r="G33" i="1"/>
  <c r="D19" i="1"/>
  <c r="D33" i="1" s="1"/>
  <c r="G18" i="1"/>
  <c r="D16" i="1"/>
  <c r="E16" i="1"/>
  <c r="G15" i="1"/>
  <c r="D15" i="1"/>
  <c r="E15" i="1" s="1"/>
  <c r="D22" i="1"/>
  <c r="G22" i="1"/>
  <c r="H14" i="2"/>
  <c r="D26" i="2" s="1"/>
  <c r="G16" i="1"/>
  <c r="D18" i="1"/>
  <c r="E18" i="1"/>
  <c r="F17" i="3"/>
  <c r="K18" i="3"/>
  <c r="F20" i="3"/>
  <c r="K22" i="3"/>
  <c r="H6" i="2"/>
  <c r="G15" i="2" s="1"/>
  <c r="H15" i="2" s="1"/>
  <c r="G31" i="3"/>
  <c r="E22" i="1"/>
  <c r="E36" i="1"/>
  <c r="D36" i="1"/>
  <c r="D28" i="2" l="1"/>
  <c r="E26" i="2"/>
  <c r="G17" i="1"/>
  <c r="D17" i="1"/>
  <c r="E17" i="1" s="1"/>
  <c r="D27" i="2"/>
  <c r="E25" i="2"/>
  <c r="K21" i="3"/>
  <c r="F20" i="1"/>
  <c r="G17" i="3"/>
  <c r="F18" i="3"/>
  <c r="K20" i="3"/>
  <c r="M21" i="3"/>
  <c r="G30" i="3"/>
  <c r="E19" i="1"/>
  <c r="E33" i="1" s="1"/>
  <c r="G18" i="3"/>
  <c r="L20" i="3"/>
  <c r="F31" i="3"/>
  <c r="G20" i="1" l="1"/>
  <c r="F21" i="1"/>
  <c r="D20" i="1"/>
  <c r="F26" i="2"/>
  <c r="E28" i="2"/>
  <c r="E27" i="2"/>
  <c r="F25" i="2"/>
  <c r="G26" i="2" l="1"/>
  <c r="F28" i="2"/>
  <c r="D34" i="1"/>
  <c r="E20" i="1"/>
  <c r="E34" i="1" s="1"/>
  <c r="G21" i="1"/>
  <c r="D21" i="1"/>
  <c r="G25" i="2"/>
  <c r="F27" i="2"/>
  <c r="E21" i="1" l="1"/>
  <c r="E35" i="1" s="1"/>
  <c r="D35" i="1"/>
  <c r="H25" i="2"/>
  <c r="H27" i="2" s="1"/>
  <c r="G27" i="2"/>
  <c r="H26" i="2"/>
  <c r="H28" i="2" s="1"/>
  <c r="G28" i="2"/>
</calcChain>
</file>

<file path=xl/sharedStrings.xml><?xml version="1.0" encoding="utf-8"?>
<sst xmlns="http://schemas.openxmlformats.org/spreadsheetml/2006/main" count="158" uniqueCount="113">
  <si>
    <t>ALLEGATO 2</t>
  </si>
  <si>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</si>
  <si>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</si>
  <si>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</si>
  <si>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</si>
  <si>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</si>
  <si>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</si>
  <si>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</si>
  <si>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</si>
  <si>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</si>
  <si>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indexed="10"/>
        <rFont val="Times New Roman"/>
        <family val="1"/>
        <charset val="1"/>
      </rPr>
      <t xml:space="preserve">1)– </t>
    </r>
    <r>
      <rPr>
        <u/>
        <sz val="12"/>
        <color indexed="10"/>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</si>
  <si>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</si>
  <si>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</si>
  <si>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</si>
  <si>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</si>
  <si>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</si>
  <si>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</si>
  <si>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</si>
  <si>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</si>
  <si>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</si>
  <si>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</si>
  <si>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</si>
  <si>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</si>
  <si>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</si>
  <si>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</si>
  <si>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</si>
  <si>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</si>
  <si>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indexed="10"/>
        <rFont val="Wingdings"/>
        <charset val="2"/>
      </rPr>
      <t>§</t>
    </r>
    <r>
      <rPr>
        <sz val="10"/>
        <color indexed="10"/>
        <rFont val="Times New Roman"/>
        <family val="1"/>
        <charset val="1"/>
      </rPr>
      <t>Per la pubblicità che abbia superficie compresa tra mq. 5,01, e 8,00 la tariffa di cui sopra è maggiorata del 50%</t>
    </r>
  </si>
  <si>
    <r>
      <rPr>
        <sz val="10"/>
        <color indexed="10"/>
        <rFont val="Wingdings"/>
        <charset val="2"/>
      </rPr>
      <t>§</t>
    </r>
    <r>
      <rPr>
        <sz val="10"/>
        <color indexed="10"/>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</si>
  <si>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</si>
  <si>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</si>
  <si>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</si>
  <si>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</si>
  <si>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</si>
  <si>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</si>
  <si>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</si>
  <si>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</si>
  <si>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</si>
  <si>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</si>
  <si>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 PUBBLICITA’ ESEGUITA CON PALLONI FRENANTI E SIMILI</t>
  </si>
  <si>
    <t>6)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</si>
  <si>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</si>
  <si>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</si>
  <si>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</si>
  <si>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</si>
  <si>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</si>
  <si>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</si>
  <si>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</si>
  <si>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</si>
  <si>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indexed="10"/>
        <rFont val="Calibri"/>
        <family val="2"/>
        <charset val="1"/>
      </rPr>
      <t>Pubblicità effettuata all'esterno dei veicoli adibiti a uso pubblico o a uso privato, fino a tre metri quadrati di superficie</t>
    </r>
    <r>
      <rPr>
        <b/>
        <sz val="10"/>
        <color indexed="10"/>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</si>
  <si>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</si>
  <si>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</si>
  <si>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</si>
  <si>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</si>
  <si>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</si>
  <si>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indexed="10"/>
        <rFont val="Times New Roman"/>
        <family val="1"/>
        <charset val="1"/>
      </rPr>
      <t xml:space="preserve">ART. 19  - </t>
    </r>
    <r>
      <rPr>
        <u/>
        <sz val="12"/>
        <color indexed="10"/>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</si>
  <si>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</si>
  <si>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</si>
  <si>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</si>
  <si>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</si>
  <si>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</si>
  <si>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</si>
  <si>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</si>
  <si>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</si>
  <si>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</si>
  <si>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</si>
  <si>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</si>
  <si>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</si>
  <si>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</si>
  <si>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indexed="10"/>
        <rFont val="Arial"/>
        <family val="2"/>
        <charset val="1"/>
      </rPr>
      <t xml:space="preserve">CAT.SPECIALE </t>
    </r>
    <r>
      <rPr>
        <b/>
        <sz val="8"/>
        <color indexed="10"/>
        <rFont val="Arial"/>
        <family val="2"/>
        <charset val="1"/>
      </rPr>
      <t>Superfici inferiori a mq. 1</t>
    </r>
  </si>
  <si>
    <r>
      <rPr>
        <b/>
        <sz val="10"/>
        <color indexed="10"/>
        <rFont val="Arial"/>
        <family val="2"/>
        <charset val="1"/>
      </rPr>
      <t xml:space="preserve">CAT.SPECIALE </t>
    </r>
    <r>
      <rPr>
        <b/>
        <sz val="8"/>
        <color indexed="10"/>
        <rFont val="Arial"/>
        <family val="2"/>
        <charset val="1"/>
      </rPr>
      <t>Superfici superiori a mq. 1</t>
    </r>
  </si>
  <si>
    <t>a)</t>
  </si>
  <si>
    <t xml:space="preserve">Maggiorazione per richieste di affissione di manifesti inferiori a 50 fogli </t>
  </si>
  <si>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</si>
  <si>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</si>
  <si>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</si>
  <si>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</si>
  <si>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</si>
  <si>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</si>
  <si>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t>Le maggiorazioni di cui alle lettere a), b),  c), d) si applicano sull'importo del canone dovuto di cui al punto 2, precisando che le maggiorazioni di cui alle lettere b) e c)  non sono cumulabili</t>
  </si>
  <si>
    <r>
      <rPr>
        <b/>
        <i/>
        <sz val="11"/>
        <color indexed="10"/>
        <rFont val="Calibri"/>
        <family val="2"/>
        <charset val="1"/>
      </rPr>
      <t xml:space="preserve">Per le affissioni richieste per il giorno in cui è stato consegnato il materiale da affiggere od entro i due giorni successivi, se trattasi di affissioni di contenuto commerciale, o </t>
    </r>
    <r>
      <rPr>
        <b/>
        <i/>
        <sz val="11"/>
        <color indexed="17"/>
        <rFont val="Calibri"/>
        <family val="2"/>
        <charset val="1"/>
      </rPr>
      <t>affissioni funebri</t>
    </r>
    <r>
      <rPr>
        <b/>
        <i/>
        <sz val="11"/>
        <color indexed="10"/>
        <rFont val="Calibri"/>
        <family val="2"/>
        <charset val="1"/>
      </rPr>
      <t xml:space="preserve">  ovvero per le ore notturne dalle 20 alle 7 o nei giorni festivi, è dovuta la maggiorazione del 10 per cento del canone, </t>
    </r>
    <r>
      <rPr>
        <b/>
        <i/>
        <sz val="11"/>
        <color indexed="45"/>
        <rFont val="Calibri"/>
        <family val="2"/>
        <charset val="1"/>
      </rPr>
      <t>con un minimo di € 30,00</t>
    </r>
    <r>
      <rPr>
        <b/>
        <i/>
        <sz val="11"/>
        <color indexed="10"/>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</si>
  <si>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</si>
  <si>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</si>
  <si>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</si>
  <si>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di durata pari o superiore a 15 gg la tariffa di base è ridotta del 20 %</t>
  </si>
  <si>
    <t>Alle vie inserite in II categoria si applica la tariffa della I categoria ridotta del 20 %</t>
  </si>
  <si>
    <t>Alle vie inserite in III categoria si applica la tariffa della I categoria ridotta del 40 %</t>
  </si>
  <si>
    <t>Alle vie inserite in IV  categoria si applica la tariffa della I categoria ridotta del 60 %</t>
  </si>
  <si>
    <t>OCCUPAZIONI SPAZI ED AREE PUBBLICHE</t>
  </si>
  <si>
    <t>Tipologia di occupazioni di suolo pubblico</t>
  </si>
  <si>
    <t>TARIFFE PERMANENTI</t>
  </si>
  <si>
    <t>TARIFFE TEMPORANEA</t>
  </si>
  <si>
    <t>I categoria</t>
  </si>
  <si>
    <t>II categoria</t>
  </si>
  <si>
    <t>III categoria</t>
  </si>
  <si>
    <t>IV categoria</t>
  </si>
  <si>
    <t xml:space="preserve">Occupazioni  di qualsiasi natura di suolo pubblico  per ogni mq e per anno  </t>
  </si>
  <si>
    <t>Occupazione di spazi sovrastanti ( -33 % )</t>
  </si>
  <si>
    <t>Occupazione con tende fisse o retrattili ( - 70 %)</t>
  </si>
  <si>
    <t>Occupazioni di spazi sottostanti il suolo ( riduzione ¼ Legge 160/2019 )</t>
  </si>
  <si>
    <t>Occupazioni effettuata in occasione di manifestazioni politiche , culturali , sportive  -80 %</t>
  </si>
  <si>
    <t>Occupazioni realizzate per l’esercizio dell’attività edilizia ( - 50 % )</t>
  </si>
  <si>
    <t>Occupazioni realizzate da produttori agricoli e pubblici esercizi di cui all’art 5 Legge 25  agosto 1991 . n 287 ( - 50 % )</t>
  </si>
  <si>
    <t xml:space="preserve">Occupazioni realizzate con attrazioni ed installazioni dello spettacolo viaggiante -80% </t>
  </si>
  <si>
    <t xml:space="preserve">Occupazione suolo e soprassuolo attraverso apparecchi automatici per Distribuzione di tabacchi </t>
  </si>
  <si>
    <t>-centro abitato ( I Categoria)</t>
  </si>
  <si>
    <t>- zona limitrofa ( II categoria )</t>
  </si>
  <si>
    <t>- sobborghi e zone periferiche ( III e IV categoria  categoria )</t>
  </si>
  <si>
    <r>
      <rPr>
        <b/>
        <sz val="10"/>
        <color indexed="10"/>
        <rFont val="Calibri"/>
        <family val="2"/>
        <charset val="1"/>
      </rPr>
      <t xml:space="preserve">Distributori di carburante: occupazione del suolo e del sottosuolo effettuate con le </t>
    </r>
    <r>
      <rPr>
        <b/>
        <sz val="11"/>
        <color indexed="10"/>
        <rFont val="Calibri"/>
        <family val="2"/>
        <charset val="1"/>
      </rPr>
      <t xml:space="preserve">sole colonnine montanti di distribuzione dei carburanti, dell’acqua e dell’aria </t>
    </r>
    <r>
      <rPr>
        <b/>
        <sz val="10"/>
        <color indexed="10"/>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indexed="10"/>
        <rFont val="Calibri"/>
        <family val="2"/>
        <charset val="1"/>
      </rPr>
      <t xml:space="preserve">ariffa va aumentata di un quarto per ogni mille litri o frazione di mille litri. E’ </t>
    </r>
    <r>
      <rPr>
        <b/>
        <sz val="10"/>
        <color indexed="10"/>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</si>
  <si>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</si>
  <si>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</si>
  <si>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Occupazioni con autovetture ad uso pubblico su aree a ciò destinate dal Comune</t>
  </si>
  <si>
    <t>Per le occupazioni di pubblici esercizi di durata superiore a 30 gg la tariffa di base è ridotta ulteriormente del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</si>
</sst>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410]\ #,##0.00;[Red]\-[$€-410]\ #,##0.00"/>
  </numFmts>
  <fonts count="49" x14ac:knownFonts="1">
    <font>
      <sz val="11"/>
      <color rgb="FF000000"/>
      <name val="Calibri"/>
      <family val="2"/>
      <charset val="1"/>
    </font>
    <font>
      <b/>
      <sz val="16"/>
      <color indexed="10"/>
      <name val="Calibri"/>
      <family val="2"/>
      <charset val="1"/>
    </font>
    <font>
      <b/>
      <sz val="11"/>
      <color indexed="10"/>
      <name val="Calibri"/>
      <family val="2"/>
      <charset val="1"/>
    </font>
    <font>
      <b/>
      <sz val="10"/>
      <color indexed="10"/>
      <name val="Arial"/>
      <family val="2"/>
      <charset val="1"/>
    </font>
    <font>
      <sz val="10"/>
      <color indexed="10"/>
      <name val="Arial"/>
      <family val="2"/>
      <charset val="1"/>
    </font>
    <font>
      <i/>
      <sz val="10"/>
      <color indexed="10"/>
      <name val="Arial"/>
      <family val="2"/>
      <charset val="1"/>
    </font>
    <font>
      <sz val="10"/>
      <name val="Arial"/>
      <charset val="1"/>
    </font>
    <font>
      <sz val="10"/>
      <color indexed="31"/>
      <name val="Arial"/>
      <family val="2"/>
      <charset val="1"/>
    </font>
    <font>
      <sz val="12"/>
      <color indexed="10"/>
      <name val="Times New Roman"/>
      <family val="1"/>
      <charset val="1"/>
    </font>
    <font>
      <u/>
      <sz val="12"/>
      <color indexed="10"/>
      <name val="Times New Roman"/>
      <family val="1"/>
      <charset val="1"/>
    </font>
    <font>
      <b/>
      <sz val="8"/>
      <color indexed="55"/>
      <name val="Arial"/>
      <family val="2"/>
      <charset val="1"/>
    </font>
    <font>
      <b/>
      <sz val="10"/>
      <color indexed="55"/>
      <name val="Arial"/>
      <family val="2"/>
      <charset val="1"/>
    </font>
    <font>
      <sz val="8"/>
      <color indexed="10"/>
      <name val="Arial"/>
      <family val="2"/>
      <charset val="1"/>
    </font>
    <font>
      <sz val="10"/>
      <color indexed="52"/>
      <name val="Arial"/>
      <family val="2"/>
      <charset val="1"/>
    </font>
    <font>
      <b/>
      <sz val="10"/>
      <color indexed="52"/>
      <name val="Arial"/>
      <family val="2"/>
      <charset val="1"/>
    </font>
    <font>
      <sz val="6"/>
      <color indexed="10"/>
      <name val="Arial"/>
      <family val="2"/>
      <charset val="1"/>
    </font>
    <font>
      <sz val="10"/>
      <color indexed="10"/>
      <name val="Wingdings"/>
      <charset val="2"/>
    </font>
    <font>
      <sz val="10"/>
      <color indexed="10"/>
      <name val="Times New Roman"/>
      <family val="1"/>
      <charset val="1"/>
    </font>
    <font>
      <b/>
      <u/>
      <sz val="10"/>
      <color indexed="10"/>
      <name val="Arial"/>
      <family val="2"/>
      <charset val="1"/>
    </font>
    <font>
      <b/>
      <u/>
      <sz val="6"/>
      <color indexed="10"/>
      <name val="Arial"/>
      <family val="2"/>
      <charset val="1"/>
    </font>
    <font>
      <u/>
      <sz val="12"/>
      <color indexed="10"/>
      <name val="Calibri"/>
      <family val="2"/>
      <charset val="1"/>
    </font>
    <font>
      <b/>
      <sz val="8"/>
      <color indexed="10"/>
      <name val="Arial"/>
      <family val="2"/>
      <charset val="1"/>
    </font>
    <font>
      <b/>
      <sz val="10"/>
      <color indexed="53"/>
      <name val="Arial"/>
      <family val="2"/>
      <charset val="1"/>
    </font>
    <font>
      <u/>
      <sz val="10"/>
      <color indexed="10"/>
      <name val="Arial"/>
      <family val="2"/>
      <charset val="1"/>
    </font>
    <font>
      <u/>
      <sz val="11"/>
      <color indexed="10"/>
      <name val="Calibri"/>
      <family val="2"/>
      <charset val="1"/>
    </font>
    <font>
      <u/>
      <sz val="12"/>
      <color indexed="10"/>
      <name val="Arial"/>
      <family val="2"/>
      <charset val="1"/>
    </font>
    <font>
      <b/>
      <u/>
      <sz val="12"/>
      <color indexed="10"/>
      <name val="Calibri"/>
      <family val="2"/>
      <charset val="1"/>
    </font>
    <font>
      <b/>
      <sz val="10"/>
      <color indexed="10"/>
      <name val="Calibri"/>
      <family val="2"/>
      <charset val="1"/>
    </font>
    <font>
      <sz val="10.5"/>
      <name val="Calibri"/>
      <family val="2"/>
      <charset val="1"/>
    </font>
    <font>
      <sz val="10"/>
      <name val="Calibri"/>
      <family val="2"/>
      <charset val="1"/>
    </font>
    <font>
      <b/>
      <sz val="10"/>
      <name val="Calibri"/>
      <family val="2"/>
      <charset val="1"/>
    </font>
    <font>
      <b/>
      <sz val="10"/>
      <color indexed="52"/>
      <name val="Calibri"/>
      <family val="2"/>
      <charset val="1"/>
    </font>
    <font>
      <sz val="10"/>
      <color indexed="10"/>
      <name val="Calibri"/>
      <family val="2"/>
      <charset val="1"/>
    </font>
    <font>
      <b/>
      <u/>
      <sz val="14"/>
      <color indexed="10"/>
      <name val="Calibri"/>
      <family val="2"/>
      <charset val="1"/>
    </font>
    <font>
      <b/>
      <sz val="13"/>
      <color indexed="10"/>
      <name val="Calibri"/>
      <family val="2"/>
      <charset val="1"/>
    </font>
    <font>
      <b/>
      <sz val="11"/>
      <color indexed="53"/>
      <name val="Calibri"/>
      <family val="2"/>
      <charset val="1"/>
    </font>
    <font>
      <b/>
      <sz val="11"/>
      <color indexed="17"/>
      <name val="Calibri"/>
      <family val="2"/>
      <charset val="1"/>
    </font>
    <font>
      <b/>
      <sz val="14"/>
      <color indexed="17"/>
      <name val="Calibri"/>
      <family val="2"/>
      <charset val="1"/>
    </font>
    <font>
      <b/>
      <i/>
      <sz val="11"/>
      <color indexed="10"/>
      <name val="Calibri"/>
      <family val="2"/>
      <charset val="1"/>
    </font>
    <font>
      <b/>
      <i/>
      <sz val="11"/>
      <color indexed="17"/>
      <name val="Calibri"/>
      <family val="2"/>
      <charset val="1"/>
    </font>
    <font>
      <b/>
      <i/>
      <sz val="11"/>
      <color indexed="45"/>
      <name val="Calibri"/>
      <family val="2"/>
      <charset val="1"/>
    </font>
    <font>
      <b/>
      <u/>
      <sz val="8"/>
      <color indexed="10"/>
      <name val="Arial"/>
      <family val="2"/>
      <charset val="1"/>
    </font>
    <font>
      <b/>
      <u/>
      <sz val="11"/>
      <color indexed="10"/>
      <name val="Calibri"/>
      <family val="2"/>
      <charset val="1"/>
    </font>
    <font>
      <b/>
      <u/>
      <sz val="12"/>
      <color indexed="10"/>
      <name val="Arial"/>
      <family val="2"/>
      <charset val="1"/>
    </font>
    <font>
      <b/>
      <sz val="10"/>
      <color indexed="17"/>
      <name val="Arial"/>
      <family val="2"/>
      <charset val="1"/>
    </font>
    <font>
      <b/>
      <sz val="11"/>
      <color indexed="10"/>
      <name val="Arial"/>
      <family val="2"/>
      <charset val="1"/>
    </font>
    <font>
      <b/>
      <sz val="10"/>
      <color indexed="51"/>
      <name val="Arial"/>
      <family val="2"/>
      <charset val="1"/>
    </font>
    <font>
      <b/>
      <sz val="8"/>
      <name val="Arial"/>
      <family val="2"/>
      <charset val="1"/>
    </font>
    <font>
      <sz val="11"/>
      <color rgb="FF000000"/>
      <name val="Calibri"/>
      <family val="2"/>
      <charset val="1"/>
    </font>
  </fonts>
  <fills count="10">
    <fill>
      <patternFill patternType="none"/>
    </fill>
    <fill>
      <patternFill patternType="gray125"/>
    </fill>
    <fill>
      <patternFill patternType="solid">
        <fgColor indexed="26"/>
        <bgColor indexed="26"/>
      </patternFill>
    </fill>
    <fill>
      <patternFill patternType="solid">
        <fgColor indexed="13"/>
        <bgColor indexed="49"/>
      </patternFill>
    </fill>
    <fill>
      <patternFill patternType="solid">
        <fgColor indexed="23"/>
        <bgColor indexed="33"/>
      </patternFill>
    </fill>
    <fill>
      <patternFill patternType="solid">
        <fgColor indexed="14"/>
        <bgColor indexed="23"/>
      </patternFill>
    </fill>
    <fill>
      <patternFill patternType="solid">
        <fgColor indexed="35"/>
        <bgColor indexed="18"/>
      </patternFill>
    </fill>
    <fill>
      <patternFill patternType="solid">
        <fgColor indexed="33"/>
        <bgColor indexed="19"/>
      </patternFill>
    </fill>
    <fill>
      <patternFill patternType="solid">
        <fgColor indexed="19"/>
        <bgColor indexed="18"/>
      </patternFill>
    </fill>
    <fill>
      <patternFill patternType="solid">
        <fgColor indexed="49"/>
        <bgColor indexed="13"/>
      </patternFill>
    </fill>
  </fills>
  <borders count="29">
    <border>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9" fontId="6" fillId="0" borderId="0" applyBorder="0" applyProtection="0"/>
    <xf numFmtId="164" fontId="48" fillId="0" borderId="0" applyBorder="0" applyProtection="0"/>
    <xf numFmtId="164" fontId="48" fillId="0" borderId="0" applyBorder="0" applyProtection="0"/>
  </cellStyleXfs>
  <cellXfs count="226">
    <xf numFmtId="0" fontId="0" fillId="0" borderId="0" xfId="0"/>
    <xf numFmtId="2" fontId="21" fillId="0" borderId="1" xfId="0" applyNumberFormat="1" applyFont="1" applyBorder="1" applyAlignment="1">
      <alignment horizontal="center" vertical="center" wrapText="1"/>
    </xf>
    <xf numFmtId="0" fontId="1" fillId="0" borderId="0" xfId="0" applyFont="1" applyBorder="1" applyAlignment="1">
      <alignment horizontal="center"/>
    </xf>
    <xf numFmtId="164" fontId="2" fillId="0" borderId="2" xfId="3" applyFont="1" applyBorder="1" applyAlignment="1" applyProtection="1">
      <alignment horizontal="center"/>
    </xf>
    <xf numFmtId="164" fontId="2" fillId="0" borderId="3" xfId="3" applyFont="1" applyBorder="1" applyAlignment="1" applyProtection="1">
      <alignment horizontal="center"/>
    </xf>
    <xf numFmtId="0" fontId="33" fillId="0" borderId="0" xfId="0" applyFont="1" applyBorder="1" applyAlignment="1">
      <alignment horizontal="center" vertical="center"/>
    </xf>
    <xf numFmtId="2" fontId="24" fillId="0" borderId="0" xfId="0" applyNumberFormat="1" applyFont="1" applyBorder="1" applyAlignment="1">
      <alignment horizontal="center" vertical="center" wrapText="1"/>
    </xf>
    <xf numFmtId="0" fontId="0" fillId="0" borderId="0" xfId="0" applyAlignment="1">
      <alignment horizontal="center"/>
    </xf>
    <xf numFmtId="0" fontId="1" fillId="0" borderId="0" xfId="0" applyFont="1"/>
    <xf numFmtId="0" fontId="2" fillId="0" borderId="0" xfId="0" applyFont="1" applyBorder="1" applyAlignment="1">
      <alignment horizontal="center"/>
    </xf>
    <xf numFmtId="0" fontId="0" fillId="0" borderId="0" xfId="0" applyBorder="1" applyAlignment="1">
      <alignment horizontal="center"/>
    </xf>
    <xf numFmtId="0" fontId="0" fillId="0" borderId="4" xfId="0" applyFont="1" applyBorder="1" applyAlignment="1">
      <alignment horizontal="left"/>
    </xf>
    <xf numFmtId="0" fontId="0" fillId="0" borderId="4" xfId="0" applyFont="1" applyBorder="1" applyAlignment="1">
      <alignment horizontal="right"/>
    </xf>
    <xf numFmtId="164" fontId="2" fillId="0" borderId="5" xfId="3" applyFont="1" applyBorder="1" applyAlignment="1" applyProtection="1">
      <alignment horizontal="center"/>
    </xf>
    <xf numFmtId="164" fontId="0" fillId="0" borderId="0" xfId="3" applyFont="1" applyBorder="1" applyAlignment="1" applyProtection="1">
      <alignment horizontal="center"/>
    </xf>
    <xf numFmtId="0" fontId="0" fillId="0" borderId="6" xfId="0" applyFont="1" applyBorder="1" applyAlignment="1">
      <alignment horizontal="left"/>
    </xf>
    <xf numFmtId="0" fontId="0" fillId="0" borderId="6" xfId="0" applyFont="1" applyBorder="1" applyAlignment="1">
      <alignment horizontal="right"/>
    </xf>
    <xf numFmtId="164" fontId="2" fillId="0" borderId="7" xfId="3" applyFont="1" applyBorder="1" applyAlignment="1" applyProtection="1">
      <alignment horizontal="center"/>
    </xf>
    <xf numFmtId="0" fontId="0" fillId="0" borderId="0" xfId="0" applyBorder="1" applyAlignment="1">
      <alignment horizontal="right"/>
    </xf>
    <xf numFmtId="164" fontId="2" fillId="0" borderId="0" xfId="3"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8" xfId="0" applyNumberFormat="1" applyFont="1" applyBorder="1" applyAlignment="1">
      <alignment horizontal="left" vertical="center"/>
    </xf>
    <xf numFmtId="10" fontId="4" fillId="3" borderId="9"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1"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1" applyNumberFormat="1" applyFont="1" applyBorder="1" applyAlignment="1" applyProtection="1">
      <alignment horizontal="center" vertical="center"/>
    </xf>
    <xf numFmtId="2" fontId="4" fillId="0" borderId="10" xfId="0" applyNumberFormat="1" applyFont="1" applyBorder="1" applyAlignment="1">
      <alignment horizontal="left" vertical="center"/>
    </xf>
    <xf numFmtId="2" fontId="10" fillId="0" borderId="10"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2" fontId="12" fillId="0" borderId="10" xfId="0" applyNumberFormat="1" applyFont="1" applyBorder="1" applyAlignment="1">
      <alignment horizontal="center" vertical="center" wrapText="1"/>
    </xf>
    <xf numFmtId="2" fontId="4" fillId="0" borderId="11" xfId="0" applyNumberFormat="1" applyFont="1" applyBorder="1" applyAlignment="1">
      <alignment horizontal="left" vertical="center" wrapText="1"/>
    </xf>
    <xf numFmtId="2" fontId="4" fillId="0" borderId="9" xfId="0" applyNumberFormat="1" applyFont="1" applyBorder="1" applyAlignment="1">
      <alignment horizontal="left" vertical="center"/>
    </xf>
    <xf numFmtId="2" fontId="4"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2" fontId="4" fillId="3" borderId="9"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0" fontId="4" fillId="0" borderId="9" xfId="0" applyNumberFormat="1" applyFont="1" applyBorder="1" applyAlignment="1">
      <alignment horizontal="right" vertical="center"/>
    </xf>
    <xf numFmtId="2" fontId="3" fillId="0" borderId="12" xfId="0" applyNumberFormat="1" applyFont="1" applyBorder="1" applyAlignment="1">
      <alignment horizontal="left" vertical="center" wrapText="1"/>
    </xf>
    <xf numFmtId="2" fontId="3" fillId="0" borderId="13" xfId="0" applyNumberFormat="1" applyFont="1" applyBorder="1" applyAlignment="1">
      <alignment horizontal="left" vertical="center"/>
    </xf>
    <xf numFmtId="2" fontId="4" fillId="0" borderId="13" xfId="0" applyNumberFormat="1" applyFont="1" applyBorder="1" applyAlignment="1">
      <alignment horizontal="center" vertical="center"/>
    </xf>
    <xf numFmtId="165" fontId="3" fillId="5" borderId="13" xfId="0" applyNumberFormat="1" applyFont="1" applyFill="1" applyBorder="1" applyAlignment="1">
      <alignment horizontal="center" vertical="center"/>
    </xf>
    <xf numFmtId="10" fontId="3" fillId="0" borderId="13" xfId="0" applyNumberFormat="1" applyFont="1" applyBorder="1" applyAlignment="1">
      <alignment horizontal="right" vertical="center"/>
    </xf>
    <xf numFmtId="2" fontId="4" fillId="0" borderId="12" xfId="0" applyNumberFormat="1" applyFont="1" applyBorder="1" applyAlignment="1">
      <alignment horizontal="left" vertical="center" wrapText="1"/>
    </xf>
    <xf numFmtId="2" fontId="4" fillId="0" borderId="13" xfId="0" applyNumberFormat="1" applyFont="1" applyBorder="1" applyAlignment="1">
      <alignment horizontal="left" vertical="center"/>
    </xf>
    <xf numFmtId="165" fontId="3" fillId="0" borderId="13" xfId="0" applyNumberFormat="1" applyFont="1" applyBorder="1" applyAlignment="1">
      <alignment horizontal="center" vertical="center"/>
    </xf>
    <xf numFmtId="10" fontId="4" fillId="0" borderId="13" xfId="0" applyNumberFormat="1" applyFont="1" applyBorder="1" applyAlignment="1">
      <alignment horizontal="right" vertical="center"/>
    </xf>
    <xf numFmtId="2" fontId="4" fillId="0" borderId="14" xfId="0" applyNumberFormat="1" applyFont="1" applyBorder="1" applyAlignment="1">
      <alignment horizontal="left" vertical="center" wrapText="1"/>
    </xf>
    <xf numFmtId="2" fontId="4" fillId="0" borderId="15" xfId="0" applyNumberFormat="1" applyFont="1" applyBorder="1" applyAlignment="1">
      <alignment horizontal="left" vertical="center"/>
    </xf>
    <xf numFmtId="2" fontId="4" fillId="0" borderId="15" xfId="0" applyNumberFormat="1" applyFont="1" applyBorder="1" applyAlignment="1">
      <alignment horizontal="center" vertical="center"/>
    </xf>
    <xf numFmtId="165" fontId="3" fillId="0" borderId="15" xfId="0" applyNumberFormat="1" applyFont="1" applyBorder="1" applyAlignment="1">
      <alignment horizontal="center" vertical="center"/>
    </xf>
    <xf numFmtId="10" fontId="4" fillId="0" borderId="15" xfId="0" applyNumberFormat="1" applyFont="1" applyBorder="1" applyAlignment="1">
      <alignment horizontal="right" vertical="center"/>
    </xf>
    <xf numFmtId="2" fontId="13" fillId="0" borderId="16" xfId="0" applyNumberFormat="1" applyFont="1" applyBorder="1" applyAlignment="1">
      <alignment horizontal="left" vertical="center" wrapText="1"/>
    </xf>
    <xf numFmtId="2" fontId="13" fillId="0" borderId="17" xfId="0" applyNumberFormat="1" applyFont="1" applyBorder="1" applyAlignment="1">
      <alignment horizontal="left" vertical="center"/>
    </xf>
    <xf numFmtId="2" fontId="13" fillId="0" borderId="17" xfId="0" applyNumberFormat="1" applyFont="1" applyBorder="1" applyAlignment="1">
      <alignment horizontal="center" vertical="center"/>
    </xf>
    <xf numFmtId="165" fontId="14" fillId="0" borderId="17" xfId="0" applyNumberFormat="1" applyFont="1" applyBorder="1" applyAlignment="1">
      <alignment horizontal="center" vertical="center"/>
    </xf>
    <xf numFmtId="10" fontId="13" fillId="0" borderId="17" xfId="0" applyNumberFormat="1" applyFont="1" applyBorder="1" applyAlignment="1">
      <alignment horizontal="right" vertical="center"/>
    </xf>
    <xf numFmtId="2" fontId="13" fillId="0" borderId="12" xfId="0" applyNumberFormat="1" applyFont="1" applyBorder="1" applyAlignment="1">
      <alignment horizontal="left" vertical="center" wrapText="1"/>
    </xf>
    <xf numFmtId="2" fontId="13" fillId="0" borderId="13" xfId="0" applyNumberFormat="1" applyFont="1" applyBorder="1" applyAlignment="1">
      <alignment horizontal="left" vertical="center"/>
    </xf>
    <xf numFmtId="2" fontId="13" fillId="0" borderId="13" xfId="0" applyNumberFormat="1" applyFont="1" applyBorder="1" applyAlignment="1">
      <alignment horizontal="center" vertical="center"/>
    </xf>
    <xf numFmtId="165" fontId="14" fillId="0" borderId="13" xfId="0" applyNumberFormat="1" applyFont="1" applyBorder="1" applyAlignment="1">
      <alignment horizontal="center" vertical="center"/>
    </xf>
    <xf numFmtId="10" fontId="13" fillId="0" borderId="13" xfId="0" applyNumberFormat="1" applyFont="1" applyBorder="1" applyAlignment="1">
      <alignment horizontal="right" vertical="center"/>
    </xf>
    <xf numFmtId="2" fontId="13" fillId="0" borderId="18" xfId="0" applyNumberFormat="1" applyFont="1" applyBorder="1" applyAlignment="1">
      <alignment horizontal="left" vertical="center" wrapText="1"/>
    </xf>
    <xf numFmtId="2" fontId="13" fillId="0" borderId="19" xfId="0" applyNumberFormat="1" applyFont="1" applyBorder="1" applyAlignment="1">
      <alignment horizontal="left" vertical="center"/>
    </xf>
    <xf numFmtId="2" fontId="13" fillId="0" borderId="19" xfId="0" applyNumberFormat="1" applyFont="1" applyBorder="1" applyAlignment="1">
      <alignment horizontal="center" vertical="center"/>
    </xf>
    <xf numFmtId="165" fontId="14" fillId="0" borderId="19" xfId="0" applyNumberFormat="1" applyFont="1" applyBorder="1" applyAlignment="1">
      <alignment horizontal="center" vertical="center"/>
    </xf>
    <xf numFmtId="10" fontId="13" fillId="0" borderId="19"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20" xfId="0" applyNumberFormat="1" applyFont="1" applyBorder="1" applyAlignment="1">
      <alignment horizontal="left" vertical="center"/>
    </xf>
    <xf numFmtId="2" fontId="12" fillId="0" borderId="21" xfId="0" applyNumberFormat="1" applyFont="1" applyBorder="1" applyAlignment="1">
      <alignment horizontal="left" vertical="center"/>
    </xf>
    <xf numFmtId="10" fontId="12" fillId="0" borderId="1" xfId="0" applyNumberFormat="1" applyFont="1" applyBorder="1" applyAlignment="1">
      <alignment horizontal="center" vertical="center"/>
    </xf>
    <xf numFmtId="2" fontId="4" fillId="0" borderId="8" xfId="0" applyNumberFormat="1" applyFont="1" applyBorder="1" applyAlignment="1">
      <alignment horizontal="left" vertical="center"/>
    </xf>
    <xf numFmtId="2" fontId="3" fillId="0" borderId="17" xfId="0" applyNumberFormat="1" applyFont="1" applyBorder="1" applyAlignment="1">
      <alignment horizontal="right" vertical="center"/>
    </xf>
    <xf numFmtId="165" fontId="22" fillId="0" borderId="17" xfId="0" applyNumberFormat="1" applyFont="1" applyBorder="1" applyAlignment="1">
      <alignment horizontal="right" vertical="center"/>
    </xf>
    <xf numFmtId="2" fontId="13" fillId="3" borderId="17" xfId="0" applyNumberFormat="1" applyFont="1" applyFill="1" applyBorder="1" applyAlignment="1">
      <alignment horizontal="center" vertical="center"/>
    </xf>
    <xf numFmtId="165" fontId="3" fillId="4" borderId="17" xfId="0" applyNumberFormat="1" applyFont="1" applyFill="1" applyBorder="1" applyAlignment="1">
      <alignment horizontal="right" vertical="center"/>
    </xf>
    <xf numFmtId="2" fontId="4" fillId="0" borderId="17" xfId="0" applyNumberFormat="1" applyFont="1" applyBorder="1" applyAlignment="1">
      <alignment horizontal="left" vertical="center"/>
    </xf>
    <xf numFmtId="2" fontId="3" fillId="0" borderId="13" xfId="0" applyNumberFormat="1" applyFont="1" applyBorder="1" applyAlignment="1">
      <alignment horizontal="right" vertical="center"/>
    </xf>
    <xf numFmtId="165" fontId="22" fillId="0" borderId="13" xfId="0" applyNumberFormat="1" applyFont="1" applyBorder="1" applyAlignment="1">
      <alignment horizontal="right" vertical="center"/>
    </xf>
    <xf numFmtId="165" fontId="3" fillId="5" borderId="13" xfId="0" applyNumberFormat="1" applyFont="1" applyFill="1" applyBorder="1" applyAlignment="1">
      <alignment horizontal="right" vertical="center"/>
    </xf>
    <xf numFmtId="165" fontId="3" fillId="0" borderId="13" xfId="0" applyNumberFormat="1" applyFont="1" applyBorder="1" applyAlignment="1">
      <alignment horizontal="right" vertical="center"/>
    </xf>
    <xf numFmtId="2" fontId="4" fillId="0" borderId="19" xfId="0" applyNumberFormat="1" applyFont="1" applyBorder="1" applyAlignment="1">
      <alignment horizontal="left" vertical="center"/>
    </xf>
    <xf numFmtId="2" fontId="3" fillId="0" borderId="19" xfId="0" applyNumberFormat="1" applyFont="1" applyBorder="1" applyAlignment="1">
      <alignment horizontal="right" vertical="center"/>
    </xf>
    <xf numFmtId="165" fontId="22" fillId="0" borderId="19" xfId="0" applyNumberFormat="1" applyFont="1" applyBorder="1" applyAlignment="1">
      <alignment horizontal="right" vertical="center"/>
    </xf>
    <xf numFmtId="165" fontId="3" fillId="0" borderId="19" xfId="0" applyNumberFormat="1" applyFont="1" applyBorder="1" applyAlignment="1">
      <alignment horizontal="right" vertical="center"/>
    </xf>
    <xf numFmtId="10" fontId="4" fillId="0" borderId="19"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20" xfId="0" applyNumberFormat="1" applyFont="1" applyBorder="1" applyAlignment="1">
      <alignment horizontal="center" vertical="center"/>
    </xf>
    <xf numFmtId="2" fontId="12" fillId="0" borderId="21"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Border="1" applyAlignment="1">
      <alignment horizontal="left" vertical="center" wrapText="1"/>
    </xf>
    <xf numFmtId="2" fontId="8" fillId="0" borderId="0" xfId="0" applyNumberFormat="1" applyFont="1" applyAlignment="1">
      <alignment horizontal="right" vertical="center"/>
    </xf>
    <xf numFmtId="2" fontId="25" fillId="0" borderId="0" xfId="0" applyNumberFormat="1" applyFont="1" applyBorder="1" applyAlignment="1">
      <alignment horizontal="center" vertical="center" wrapText="1"/>
    </xf>
    <xf numFmtId="0" fontId="26" fillId="0" borderId="13" xfId="0" applyFont="1" applyBorder="1" applyAlignment="1">
      <alignment vertical="top" wrapText="1"/>
    </xf>
    <xf numFmtId="0" fontId="21" fillId="0" borderId="22"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13" xfId="0" applyFont="1" applyBorder="1" applyAlignment="1">
      <alignment vertical="center" wrapText="1"/>
    </xf>
    <xf numFmtId="0" fontId="3" fillId="0" borderId="13" xfId="0" applyFont="1" applyBorder="1" applyAlignment="1">
      <alignment horizontal="center" vertical="center" wrapText="1"/>
    </xf>
    <xf numFmtId="164" fontId="31" fillId="0" borderId="13" xfId="2" applyFont="1" applyBorder="1" applyAlignment="1" applyProtection="1">
      <alignment horizontal="center" vertical="center"/>
    </xf>
    <xf numFmtId="0" fontId="27" fillId="0" borderId="13" xfId="0" applyFont="1" applyBorder="1" applyAlignment="1">
      <alignment horizontal="center" vertical="center"/>
    </xf>
    <xf numFmtId="0" fontId="32" fillId="0" borderId="13" xfId="0" applyFont="1" applyBorder="1" applyAlignment="1">
      <alignment vertical="center" wrapText="1"/>
    </xf>
    <xf numFmtId="0" fontId="31" fillId="0" borderId="13" xfId="0" applyFont="1" applyBorder="1" applyAlignment="1">
      <alignment horizontal="center" vertical="center"/>
    </xf>
    <xf numFmtId="165" fontId="34" fillId="0" borderId="0" xfId="0" applyNumberFormat="1" applyFont="1" applyBorder="1" applyAlignment="1">
      <alignment horizontal="left" vertical="center"/>
    </xf>
    <xf numFmtId="0" fontId="0" fillId="3" borderId="24" xfId="0" applyFont="1" applyFill="1" applyBorder="1" applyAlignment="1">
      <alignment horizontal="left" vertical="center"/>
    </xf>
    <xf numFmtId="0" fontId="0" fillId="0" borderId="0" xfId="0" applyBorder="1" applyAlignment="1"/>
    <xf numFmtId="165" fontId="35" fillId="0" borderId="24" xfId="0" applyNumberFormat="1" applyFont="1" applyBorder="1" applyAlignment="1">
      <alignment horizontal="left" vertical="center"/>
    </xf>
    <xf numFmtId="165" fontId="36" fillId="0" borderId="25" xfId="0" applyNumberFormat="1" applyFont="1" applyBorder="1" applyAlignment="1">
      <alignment horizontal="left"/>
    </xf>
    <xf numFmtId="0" fontId="27" fillId="0" borderId="0" xfId="0" applyFont="1" applyBorder="1" applyAlignment="1">
      <alignment horizontal="left"/>
    </xf>
    <xf numFmtId="0" fontId="37" fillId="0" borderId="0" xfId="0" applyFont="1" applyBorder="1" applyAlignment="1">
      <alignment horizontal="center"/>
    </xf>
    <xf numFmtId="2" fontId="3" fillId="2" borderId="8" xfId="0" applyNumberFormat="1" applyFont="1" applyFill="1" applyBorder="1" applyAlignment="1">
      <alignment horizontal="left" vertical="center"/>
    </xf>
    <xf numFmtId="2" fontId="0" fillId="0" borderId="8" xfId="0" applyNumberFormat="1" applyBorder="1"/>
    <xf numFmtId="2" fontId="4" fillId="0" borderId="8" xfId="0" applyNumberFormat="1" applyFont="1" applyBorder="1"/>
    <xf numFmtId="9" fontId="3" fillId="2" borderId="8" xfId="1" applyFont="1" applyFill="1" applyBorder="1" applyAlignment="1" applyProtection="1">
      <alignment horizontal="center" vertical="center"/>
    </xf>
    <xf numFmtId="1" fontId="3" fillId="0" borderId="8" xfId="0" applyNumberFormat="1" applyFont="1" applyBorder="1" applyAlignment="1">
      <alignment horizontal="left" vertical="center"/>
    </xf>
    <xf numFmtId="2" fontId="3" fillId="0" borderId="0" xfId="0" applyNumberFormat="1" applyFont="1" applyBorder="1" applyAlignment="1">
      <alignment horizontal="left" vertical="center"/>
    </xf>
    <xf numFmtId="10" fontId="3" fillId="2" borderId="26" xfId="1" applyNumberFormat="1" applyFont="1" applyFill="1" applyBorder="1" applyAlignment="1" applyProtection="1">
      <alignment horizontal="center" vertical="center"/>
    </xf>
    <xf numFmtId="2" fontId="4" fillId="0" borderId="0" xfId="0" applyNumberFormat="1" applyFont="1" applyBorder="1"/>
    <xf numFmtId="9" fontId="3" fillId="0" borderId="0" xfId="1" applyFont="1" applyBorder="1" applyAlignment="1" applyProtection="1">
      <alignment horizontal="center" vertical="center"/>
    </xf>
    <xf numFmtId="1" fontId="3" fillId="0" borderId="0" xfId="0" applyNumberFormat="1" applyFont="1" applyBorder="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3"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3" fillId="0" borderId="0" xfId="0" applyNumberFormat="1" applyFont="1" applyAlignment="1">
      <alignment horizontal="left" vertical="center"/>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8" xfId="0" applyNumberFormat="1" applyFont="1" applyBorder="1" applyAlignment="1">
      <alignment horizontal="left" vertical="center"/>
    </xf>
    <xf numFmtId="1" fontId="4" fillId="0" borderId="8" xfId="0" applyNumberFormat="1" applyFont="1" applyBorder="1" applyAlignment="1">
      <alignment horizontal="center" vertical="center"/>
    </xf>
    <xf numFmtId="165" fontId="4" fillId="0" borderId="13"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Border="1" applyAlignment="1">
      <alignment horizontal="center" vertical="center"/>
    </xf>
    <xf numFmtId="0" fontId="2" fillId="0" borderId="0" xfId="0" applyFont="1" applyAlignment="1">
      <alignment horizontal="center"/>
    </xf>
    <xf numFmtId="10" fontId="0" fillId="3" borderId="24" xfId="0" applyNumberFormat="1" applyFont="1" applyFill="1" applyBorder="1" applyAlignment="1">
      <alignment horizontal="center" vertical="top"/>
    </xf>
    <xf numFmtId="0" fontId="0" fillId="0" borderId="0" xfId="0" applyAlignment="1"/>
    <xf numFmtId="0" fontId="0" fillId="0" borderId="0" xfId="0" applyBorder="1" applyAlignment="1">
      <alignment horizontal="center" vertical="top"/>
    </xf>
    <xf numFmtId="10" fontId="0" fillId="3" borderId="24"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center"/>
    </xf>
    <xf numFmtId="0" fontId="0" fillId="0" borderId="24" xfId="0" applyFont="1" applyBorder="1" applyAlignment="1">
      <alignment wrapText="1"/>
    </xf>
    <xf numFmtId="0" fontId="41" fillId="0" borderId="0" xfId="0" applyFont="1" applyAlignment="1">
      <alignment horizontal="center"/>
    </xf>
    <xf numFmtId="0" fontId="42" fillId="0" borderId="0" xfId="0" applyFont="1"/>
    <xf numFmtId="0" fontId="12" fillId="0" borderId="13" xfId="0" applyFont="1" applyBorder="1" applyAlignment="1">
      <alignment horizontal="center"/>
    </xf>
    <xf numFmtId="0" fontId="43" fillId="0" borderId="23" xfId="0" applyFont="1" applyBorder="1" applyAlignment="1">
      <alignment horizontal="center" vertical="center" wrapText="1"/>
    </xf>
    <xf numFmtId="0" fontId="21" fillId="6" borderId="2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6" borderId="22" xfId="0" applyFont="1" applyFill="1" applyBorder="1" applyAlignment="1">
      <alignment horizontal="left" vertical="center" wrapText="1"/>
    </xf>
    <xf numFmtId="0" fontId="21" fillId="6" borderId="13" xfId="0" applyFont="1" applyFill="1" applyBorder="1" applyAlignment="1">
      <alignment horizontal="center" vertical="center" wrapText="1"/>
    </xf>
    <xf numFmtId="4" fontId="30" fillId="7" borderId="13" xfId="0" applyNumberFormat="1" applyFont="1" applyFill="1" applyBorder="1" applyAlignment="1">
      <alignment horizontal="center" vertical="center"/>
    </xf>
    <xf numFmtId="0" fontId="12" fillId="0" borderId="13" xfId="0" applyFont="1" applyBorder="1" applyAlignment="1">
      <alignment horizontal="center" vertical="center"/>
    </xf>
    <xf numFmtId="0" fontId="21" fillId="8" borderId="27" xfId="0" applyFont="1" applyFill="1" applyBorder="1" applyAlignment="1">
      <alignment horizontal="justify"/>
    </xf>
    <xf numFmtId="0" fontId="44" fillId="8" borderId="13" xfId="0" applyFont="1" applyFill="1" applyBorder="1" applyAlignment="1">
      <alignment horizontal="center"/>
    </xf>
    <xf numFmtId="165" fontId="3" fillId="8" borderId="13" xfId="0" applyNumberFormat="1" applyFont="1" applyFill="1" applyBorder="1" applyAlignment="1">
      <alignment horizontal="center"/>
    </xf>
    <xf numFmtId="165" fontId="45" fillId="8" borderId="28" xfId="0" applyNumberFormat="1" applyFont="1" applyFill="1" applyBorder="1" applyAlignment="1">
      <alignment horizontal="center"/>
    </xf>
    <xf numFmtId="0" fontId="21" fillId="8" borderId="27" xfId="0" applyFont="1" applyFill="1" applyBorder="1" applyAlignment="1">
      <alignment vertical="center"/>
    </xf>
    <xf numFmtId="0" fontId="21" fillId="0" borderId="13" xfId="0" applyFont="1" applyBorder="1" applyAlignment="1">
      <alignment wrapText="1"/>
    </xf>
    <xf numFmtId="0" fontId="4" fillId="0" borderId="13" xfId="0" applyFont="1" applyBorder="1" applyAlignment="1">
      <alignment horizontal="center"/>
    </xf>
    <xf numFmtId="4" fontId="3" fillId="0" borderId="13" xfId="0" applyNumberFormat="1" applyFont="1" applyBorder="1" applyAlignment="1">
      <alignment horizontal="center"/>
    </xf>
    <xf numFmtId="2" fontId="3" fillId="0" borderId="13" xfId="0" applyNumberFormat="1" applyFont="1" applyBorder="1" applyAlignment="1">
      <alignment horizontal="center"/>
    </xf>
    <xf numFmtId="0" fontId="44" fillId="0" borderId="13" xfId="0" applyFont="1" applyBorder="1" applyAlignment="1">
      <alignment horizontal="center"/>
    </xf>
    <xf numFmtId="165" fontId="3" fillId="0" borderId="13" xfId="0" applyNumberFormat="1" applyFont="1" applyBorder="1" applyAlignment="1">
      <alignment horizontal="center"/>
    </xf>
    <xf numFmtId="165" fontId="45" fillId="0" borderId="28" xfId="0" applyNumberFormat="1" applyFont="1" applyBorder="1" applyAlignment="1">
      <alignment horizontal="center"/>
    </xf>
    <xf numFmtId="0" fontId="21" fillId="0" borderId="27" xfId="0" applyFont="1" applyBorder="1" applyAlignment="1">
      <alignment wrapText="1"/>
    </xf>
    <xf numFmtId="4" fontId="44" fillId="0" borderId="13" xfId="0" applyNumberFormat="1" applyFont="1" applyBorder="1" applyAlignment="1">
      <alignment horizontal="center"/>
    </xf>
    <xf numFmtId="2" fontId="44" fillId="0" borderId="13" xfId="0" applyNumberFormat="1" applyFont="1" applyBorder="1" applyAlignment="1">
      <alignment horizontal="center"/>
    </xf>
    <xf numFmtId="165" fontId="11" fillId="0" borderId="13" xfId="0" applyNumberFormat="1" applyFont="1" applyBorder="1" applyAlignment="1">
      <alignment horizontal="center"/>
    </xf>
    <xf numFmtId="0" fontId="21" fillId="0" borderId="27" xfId="0" applyFont="1" applyBorder="1" applyAlignment="1">
      <alignment horizontal="left" vertical="center" wrapText="1"/>
    </xf>
    <xf numFmtId="0" fontId="21" fillId="0" borderId="27" xfId="0" applyFont="1" applyBorder="1" applyAlignment="1">
      <alignment vertical="center" wrapText="1"/>
    </xf>
    <xf numFmtId="0" fontId="21" fillId="0" borderId="27" xfId="0" applyFont="1" applyBorder="1" applyAlignment="1">
      <alignment horizontal="right" vertical="center" wrapText="1"/>
    </xf>
    <xf numFmtId="4" fontId="11" fillId="0" borderId="13" xfId="0" applyNumberFormat="1" applyFont="1" applyBorder="1" applyAlignment="1">
      <alignment horizontal="center"/>
    </xf>
    <xf numFmtId="0" fontId="21" fillId="0" borderId="27" xfId="0" applyFont="1" applyBorder="1" applyAlignment="1">
      <alignment horizontal="right" vertical="center"/>
    </xf>
    <xf numFmtId="4" fontId="46" fillId="0" borderId="13" xfId="0" applyNumberFormat="1" applyFont="1" applyBorder="1" applyAlignment="1">
      <alignment horizontal="center" vertical="center"/>
    </xf>
    <xf numFmtId="0" fontId="27" fillId="0" borderId="0" xfId="0" applyFont="1" applyAlignment="1">
      <alignment wrapText="1"/>
    </xf>
    <xf numFmtId="0" fontId="44" fillId="0" borderId="13" xfId="0" applyFont="1" applyBorder="1" applyAlignment="1">
      <alignment horizontal="center" vertical="center"/>
    </xf>
    <xf numFmtId="165" fontId="3" fillId="0" borderId="13"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4" fontId="44" fillId="0" borderId="13" xfId="0" applyNumberFormat="1" applyFont="1" applyBorder="1" applyAlignment="1">
      <alignment horizontal="center" vertical="center"/>
    </xf>
    <xf numFmtId="0" fontId="47" fillId="0" borderId="13" xfId="0" applyFont="1" applyBorder="1"/>
    <xf numFmtId="0" fontId="27" fillId="0" borderId="13" xfId="0" applyFont="1" applyBorder="1"/>
    <xf numFmtId="2" fontId="3" fillId="3" borderId="17" xfId="0" applyNumberFormat="1" applyFont="1" applyFill="1" applyBorder="1" applyAlignment="1">
      <alignment horizontal="center" vertical="center"/>
    </xf>
    <xf numFmtId="165" fontId="22" fillId="0" borderId="17" xfId="0" applyNumberFormat="1" applyFont="1" applyBorder="1" applyAlignment="1">
      <alignment horizontal="center" vertical="center"/>
    </xf>
    <xf numFmtId="2" fontId="24" fillId="0" borderId="0"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2" fontId="3" fillId="0" borderId="17" xfId="0" applyNumberFormat="1" applyFont="1" applyBorder="1" applyAlignment="1">
      <alignment horizontal="center" vertical="center"/>
    </xf>
    <xf numFmtId="2" fontId="3" fillId="3"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xf>
    <xf numFmtId="2" fontId="20" fillId="0" borderId="0" xfId="0" applyNumberFormat="1" applyFont="1" applyBorder="1" applyAlignment="1">
      <alignment horizontal="left" vertical="center"/>
    </xf>
    <xf numFmtId="2" fontId="3" fillId="0" borderId="13" xfId="0" applyNumberFormat="1" applyFont="1" applyBorder="1" applyAlignment="1">
      <alignment horizontal="center" vertical="center"/>
    </xf>
    <xf numFmtId="2" fontId="24" fillId="0" borderId="0" xfId="0" applyNumberFormat="1" applyFont="1" applyBorder="1" applyAlignment="1">
      <alignment horizontal="left" vertical="center" wrapText="1"/>
    </xf>
    <xf numFmtId="0" fontId="1" fillId="0" borderId="0" xfId="0" applyFont="1" applyBorder="1" applyAlignment="1">
      <alignment horizontal="center"/>
    </xf>
    <xf numFmtId="2" fontId="8" fillId="0" borderId="0" xfId="0" applyNumberFormat="1" applyFont="1" applyBorder="1" applyAlignment="1">
      <alignment horizontal="center" vertical="center"/>
    </xf>
    <xf numFmtId="2" fontId="20" fillId="0" borderId="0" xfId="0" applyNumberFormat="1" applyFont="1" applyBorder="1" applyAlignment="1">
      <alignment horizontal="left" vertical="center" wrapText="1"/>
    </xf>
    <xf numFmtId="0" fontId="20" fillId="0" borderId="0" xfId="0" applyFont="1" applyBorder="1" applyAlignment="1">
      <alignment horizontal="left" vertical="center"/>
    </xf>
    <xf numFmtId="2" fontId="3" fillId="0" borderId="19" xfId="0" applyNumberFormat="1" applyFont="1" applyBorder="1" applyAlignment="1">
      <alignment horizontal="center" vertical="center"/>
    </xf>
    <xf numFmtId="165" fontId="22" fillId="0" borderId="19" xfId="0" applyNumberFormat="1" applyFont="1" applyBorder="1" applyAlignment="1">
      <alignment horizontal="center" vertical="center"/>
    </xf>
    <xf numFmtId="2" fontId="3" fillId="9" borderId="17" xfId="0" applyNumberFormat="1" applyFont="1" applyFill="1" applyBorder="1" applyAlignment="1">
      <alignment horizontal="center" vertical="center"/>
    </xf>
    <xf numFmtId="0" fontId="0" fillId="0" borderId="0" xfId="0" applyBorder="1" applyAlignment="1">
      <alignment horizontal="center" wrapText="1"/>
    </xf>
    <xf numFmtId="0" fontId="2" fillId="0" borderId="0" xfId="0" applyFont="1" applyBorder="1" applyAlignment="1">
      <alignment horizontal="center" vertical="center" wrapText="1"/>
    </xf>
    <xf numFmtId="0" fontId="0" fillId="0" borderId="24" xfId="0" applyFont="1" applyBorder="1" applyAlignment="1">
      <alignment horizontal="left" vertical="center"/>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0" fillId="0" borderId="24" xfId="0" applyFont="1" applyBorder="1" applyAlignment="1">
      <alignment horizontal="center" vertical="center"/>
    </xf>
    <xf numFmtId="0" fontId="38" fillId="0" borderId="0" xfId="0" applyFont="1" applyBorder="1" applyAlignment="1">
      <alignment horizontal="center" vertical="center" wrapText="1"/>
    </xf>
    <xf numFmtId="0" fontId="0" fillId="0" borderId="0" xfId="0"/>
    <xf numFmtId="0" fontId="0" fillId="0" borderId="24" xfId="0" applyFont="1" applyBorder="1" applyAlignment="1">
      <alignment horizontal="left" vertical="center" wrapText="1"/>
    </xf>
    <xf numFmtId="0" fontId="3" fillId="7"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165" fontId="46" fillId="0" borderId="13" xfId="0" applyNumberFormat="1" applyFont="1" applyBorder="1" applyAlignment="1">
      <alignment horizontal="center" vertical="center"/>
    </xf>
    <xf numFmtId="164" fontId="2" fillId="0" borderId="3" xfId="3" applyFont="1" applyBorder="1" applyAlignment="1" applyProtection="1">
      <alignment horizontal="center"/>
    </xf>
    <xf numFmtId="164" fontId="2" fillId="0" borderId="2" xfId="3" applyFont="1" applyBorder="1" applyAlignment="1" applyProtection="1">
      <alignment horizontal="center"/>
    </xf>
    <xf numFmtId="164" fontId="2" fillId="0" borderId="24" xfId="3" applyFont="1" applyBorder="1" applyAlignment="1" applyProtection="1">
      <alignment horizontal="center" wrapText="1"/>
    </xf>
  </cellXfs>
  <cellStyles count="4">
    <cellStyle name="Normale" xfId="0" builtinId="0"/>
    <cellStyle name="Percentuale" xfId="1" builtinId="5"/>
    <cellStyle name="Testo descrittivo" xfId="2" builtinId="53" customBuiltin="1"/>
    <cellStyle name="Valuta" xfId="3"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0A"/>
      <rgbColor rgb="00996600"/>
      <rgbColor rgb="00800080"/>
      <rgbColor rgb="0000B274"/>
      <rgbColor rgb="00C0C0C0"/>
      <rgbColor rgb="00808080"/>
      <rgbColor rgb="009999FF"/>
      <rgbColor rgb="00C9211E"/>
      <rgbColor rgb="00FFFFCC"/>
      <rgbColor rgb="00DDDDD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70"/>
      <rgbColor rgb="0099CCFF"/>
      <rgbColor rgb="00FF99CC"/>
      <rgbColor rgb="00CC99FF"/>
      <rgbColor rgb="00FFCCCC"/>
      <rgbColor rgb="003366FF"/>
      <rgbColor rgb="0059E5FF"/>
      <rgbColor rgb="0099CC00"/>
      <rgbColor rgb="00FFCC00"/>
      <rgbColor rgb="00FF9900"/>
      <rgbColor rgb="00FF6600"/>
      <rgbColor rgb="00666699"/>
      <rgbColor rgb="00969696"/>
      <rgbColor rgb="00003366"/>
      <rgbColor rgb="0033B061"/>
      <rgbColor rgb="00003300"/>
      <rgbColor rgb="004C4C4C"/>
      <rgbColor rgb="00993300"/>
      <rgbColor rgb="00CE181E"/>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pageSetUpPr fitToPage="1"/>
  </sheetPr>
  <dimension ref="A1:L69"/>
  <sheetViews>
    <sheetView topLeftCell="A7" zoomScale="90" zoomScaleNormal="90" workbookViewId="0">
      <selection activeCell="G22" sqref="G22"/>
    </sheetView>
  </sheetViews>
  <sheetFormatPr defaultRowHeight="15" x14ac:dyDescent="0.25"/>
  <cols>
    <col min="1" max="1" width="3.5703125" style="7" customWidth="1"/>
    <col min="2" max="2" width="61.85546875" customWidth="1"/>
    <col min="3" max="3" width="10.42578125" customWidth="1"/>
    <col min="4" max="4" width="13.5703125" style="7" customWidth="1"/>
    <col min="5" max="5" width="9" style="7" customWidth="1"/>
    <col min="6" max="6" width="11.140625" style="7" customWidth="1"/>
    <col min="7" max="7" width="8.28515625" style="7" customWidth="1"/>
    <col min="8" max="8" width="10.7109375" style="7" customWidth="1"/>
    <col min="9" max="9" width="12.28515625" customWidth="1"/>
    <col min="10" max="10" width="8.7109375" style="7" customWidth="1"/>
  </cols>
  <sheetData>
    <row r="1" spans="2:10" ht="21" x14ac:dyDescent="0.35">
      <c r="B1" s="8" t="s">
        <v>0</v>
      </c>
      <c r="C1" s="8"/>
    </row>
    <row r="2" spans="2:10" ht="9.1999999999999993" customHeight="1" x14ac:dyDescent="0.25">
      <c r="D2" s="9"/>
      <c r="E2" s="9"/>
      <c r="F2" s="10"/>
    </row>
    <row r="3" spans="2:10" x14ac:dyDescent="0.25">
      <c r="B3" s="11" t="s">
        <v>1</v>
      </c>
      <c r="C3" s="12"/>
      <c r="D3" s="4">
        <v>30</v>
      </c>
      <c r="E3" s="13"/>
      <c r="F3" s="14"/>
    </row>
    <row r="4" spans="2:10" x14ac:dyDescent="0.25">
      <c r="B4" s="15" t="s">
        <v>2</v>
      </c>
      <c r="C4" s="16"/>
      <c r="D4" s="3">
        <v>0.6</v>
      </c>
      <c r="E4" s="17"/>
      <c r="F4" s="14"/>
    </row>
    <row r="5" spans="2:10" x14ac:dyDescent="0.25">
      <c r="B5" s="18"/>
      <c r="C5" s="18"/>
      <c r="D5" s="19"/>
      <c r="E5" s="19"/>
      <c r="F5" s="14"/>
    </row>
    <row r="6" spans="2:10" ht="21" x14ac:dyDescent="0.35">
      <c r="B6" s="204" t="s">
        <v>3</v>
      </c>
      <c r="C6" s="204"/>
      <c r="D6" s="204"/>
      <c r="E6" s="204"/>
      <c r="F6" s="14"/>
    </row>
    <row r="7" spans="2:10" ht="13.35" customHeight="1" x14ac:dyDescent="0.35">
      <c r="B7" s="2"/>
      <c r="C7" s="2"/>
      <c r="D7" s="2"/>
      <c r="E7" s="2"/>
      <c r="F7" s="14"/>
    </row>
    <row r="8" spans="2:10" x14ac:dyDescent="0.25">
      <c r="B8" s="20" t="s">
        <v>4</v>
      </c>
      <c r="C8" s="21" t="s">
        <v>5</v>
      </c>
      <c r="D8" s="22"/>
      <c r="E8" s="23"/>
      <c r="F8" s="24" t="s">
        <v>6</v>
      </c>
      <c r="G8" s="25">
        <v>0</v>
      </c>
      <c r="H8" s="26"/>
    </row>
    <row r="9" spans="2:10" x14ac:dyDescent="0.25">
      <c r="B9" s="27" t="s">
        <v>7</v>
      </c>
      <c r="C9" s="28"/>
      <c r="D9" s="25">
        <v>0</v>
      </c>
      <c r="E9" s="29" t="s">
        <v>8</v>
      </c>
      <c r="F9" s="28"/>
      <c r="G9" s="28"/>
      <c r="H9" s="28"/>
    </row>
    <row r="10" spans="2:10" x14ac:dyDescent="0.25">
      <c r="B10" s="27" t="s">
        <v>9</v>
      </c>
      <c r="C10" s="28"/>
      <c r="D10" s="30">
        <v>1</v>
      </c>
      <c r="E10" s="29"/>
      <c r="F10" s="28"/>
      <c r="G10" s="28"/>
      <c r="H10" s="28"/>
    </row>
    <row r="11" spans="2:10" x14ac:dyDescent="0.25">
      <c r="B11" s="31"/>
      <c r="C11" s="32"/>
      <c r="D11" s="33"/>
      <c r="E11" s="29"/>
      <c r="F11" s="28"/>
      <c r="G11" s="28"/>
      <c r="H11" s="28"/>
    </row>
    <row r="12" spans="2:10" ht="15.75" x14ac:dyDescent="0.25">
      <c r="B12" s="205" t="s">
        <v>10</v>
      </c>
      <c r="C12" s="205"/>
      <c r="D12" s="205"/>
      <c r="E12" s="205"/>
      <c r="F12" s="205"/>
      <c r="G12" s="205"/>
      <c r="H12" s="205"/>
      <c r="I12" s="205"/>
      <c r="J12" s="205"/>
    </row>
    <row r="13" spans="2:10" x14ac:dyDescent="0.25">
      <c r="B13" s="28"/>
      <c r="C13" s="28"/>
      <c r="D13" s="28"/>
      <c r="E13" s="28"/>
      <c r="F13" s="28"/>
      <c r="G13" s="28"/>
      <c r="H13" s="28"/>
    </row>
    <row r="14" spans="2:10" ht="39" customHeight="1" x14ac:dyDescent="0.25">
      <c r="B14" s="34" t="s">
        <v>11</v>
      </c>
      <c r="C14" s="34"/>
      <c r="D14" s="35" t="s">
        <v>12</v>
      </c>
      <c r="E14" s="35" t="s">
        <v>13</v>
      </c>
      <c r="F14" s="35" t="s">
        <v>14</v>
      </c>
      <c r="G14" s="36" t="s">
        <v>15</v>
      </c>
      <c r="H14" s="37" t="s">
        <v>16</v>
      </c>
    </row>
    <row r="15" spans="2:10" x14ac:dyDescent="0.25">
      <c r="B15" s="38" t="s">
        <v>17</v>
      </c>
      <c r="C15" s="39"/>
      <c r="D15" s="40">
        <f t="shared" ref="D15:D22" si="0">F15</f>
        <v>0.5</v>
      </c>
      <c r="E15" s="41">
        <f>D4*D15</f>
        <v>0.3</v>
      </c>
      <c r="F15" s="42">
        <v>0.5</v>
      </c>
      <c r="G15" s="43">
        <f>D3*F15</f>
        <v>15</v>
      </c>
      <c r="H15" s="44"/>
    </row>
    <row r="16" spans="2:10" x14ac:dyDescent="0.25">
      <c r="B16" s="45" t="s">
        <v>18</v>
      </c>
      <c r="C16" s="46"/>
      <c r="D16" s="47">
        <f t="shared" si="0"/>
        <v>0.5</v>
      </c>
      <c r="E16" s="41">
        <f>D4*D16</f>
        <v>0.3</v>
      </c>
      <c r="F16" s="47">
        <f>F15+(F15*D9)</f>
        <v>0.5</v>
      </c>
      <c r="G16" s="48">
        <f>D3*F16</f>
        <v>15</v>
      </c>
      <c r="H16" s="49"/>
    </row>
    <row r="17" spans="2:12" x14ac:dyDescent="0.25">
      <c r="B17" s="50" t="s">
        <v>19</v>
      </c>
      <c r="C17" s="51"/>
      <c r="D17" s="47">
        <f t="shared" si="0"/>
        <v>0.75</v>
      </c>
      <c r="E17" s="52">
        <f>D4*D17</f>
        <v>0.44999999999999996</v>
      </c>
      <c r="F17" s="47">
        <f>F16+(F16/2)</f>
        <v>0.75</v>
      </c>
      <c r="G17" s="52">
        <f>D3*F17</f>
        <v>22.5</v>
      </c>
      <c r="H17" s="53">
        <v>0.5</v>
      </c>
    </row>
    <row r="18" spans="2:12" x14ac:dyDescent="0.25">
      <c r="B18" s="54" t="s">
        <v>20</v>
      </c>
      <c r="C18" s="55"/>
      <c r="D18" s="56">
        <f t="shared" si="0"/>
        <v>0.75</v>
      </c>
      <c r="E18" s="52">
        <f>D4*D18</f>
        <v>0.44999999999999996</v>
      </c>
      <c r="F18" s="56">
        <v>0.75</v>
      </c>
      <c r="G18" s="57">
        <f>D3*F18</f>
        <v>22.5</v>
      </c>
      <c r="H18" s="58">
        <v>1</v>
      </c>
    </row>
    <row r="19" spans="2:12" x14ac:dyDescent="0.25">
      <c r="B19" s="59" t="s">
        <v>21</v>
      </c>
      <c r="C19" s="60"/>
      <c r="D19" s="61">
        <f t="shared" si="0"/>
        <v>1</v>
      </c>
      <c r="E19" s="62">
        <f>D4*D19</f>
        <v>0.6</v>
      </c>
      <c r="F19" s="61">
        <f>F15*2</f>
        <v>1</v>
      </c>
      <c r="G19" s="62">
        <f>D3*F19</f>
        <v>30</v>
      </c>
      <c r="H19" s="63"/>
    </row>
    <row r="20" spans="2:12" x14ac:dyDescent="0.25">
      <c r="B20" s="64" t="s">
        <v>22</v>
      </c>
      <c r="C20" s="65"/>
      <c r="D20" s="66">
        <f t="shared" si="0"/>
        <v>1</v>
      </c>
      <c r="E20" s="67">
        <f>D4*D20</f>
        <v>0.6</v>
      </c>
      <c r="F20" s="66">
        <f>F19+(F19*D9)</f>
        <v>1</v>
      </c>
      <c r="G20" s="67">
        <f>F20*D3</f>
        <v>30</v>
      </c>
      <c r="H20" s="68"/>
    </row>
    <row r="21" spans="2:12" x14ac:dyDescent="0.25">
      <c r="B21" s="64" t="s">
        <v>23</v>
      </c>
      <c r="C21" s="65"/>
      <c r="D21" s="66">
        <f t="shared" si="0"/>
        <v>1.25</v>
      </c>
      <c r="E21" s="67">
        <f>D4*D21</f>
        <v>0.75</v>
      </c>
      <c r="F21" s="66">
        <f>F20+(F16/2)</f>
        <v>1.25</v>
      </c>
      <c r="G21" s="67">
        <f>F21*D3</f>
        <v>37.5</v>
      </c>
      <c r="H21" s="68"/>
    </row>
    <row r="22" spans="2:12" x14ac:dyDescent="0.25">
      <c r="B22" s="69" t="s">
        <v>24</v>
      </c>
      <c r="C22" s="70"/>
      <c r="D22" s="71">
        <f t="shared" si="0"/>
        <v>1.25</v>
      </c>
      <c r="E22" s="72">
        <f>D4*D22</f>
        <v>0.75</v>
      </c>
      <c r="F22" s="71">
        <v>1.25</v>
      </c>
      <c r="G22" s="72">
        <f>F22*D3</f>
        <v>37.5</v>
      </c>
      <c r="H22" s="73"/>
    </row>
    <row r="23" spans="2:12" x14ac:dyDescent="0.25">
      <c r="B23" s="28" t="s">
        <v>25</v>
      </c>
      <c r="C23" s="28"/>
      <c r="D23" s="28"/>
      <c r="E23" s="28"/>
      <c r="F23" s="28"/>
      <c r="G23" s="28"/>
      <c r="H23" s="28"/>
    </row>
    <row r="24" spans="2:12" x14ac:dyDescent="0.25">
      <c r="B24" s="28" t="s">
        <v>26</v>
      </c>
      <c r="C24" s="74"/>
      <c r="D24" s="74"/>
      <c r="E24" s="74"/>
      <c r="F24" s="74"/>
      <c r="G24" s="74"/>
      <c r="H24" s="74"/>
    </row>
    <row r="25" spans="2:12" x14ac:dyDescent="0.25">
      <c r="B25" s="75" t="s">
        <v>27</v>
      </c>
      <c r="C25" s="74"/>
      <c r="D25" s="74"/>
      <c r="E25" s="74"/>
      <c r="F25" s="74"/>
      <c r="G25" s="74"/>
      <c r="H25" s="74"/>
    </row>
    <row r="26" spans="2:12" x14ac:dyDescent="0.25">
      <c r="B26" s="75" t="s">
        <v>28</v>
      </c>
      <c r="C26" s="74"/>
      <c r="D26" s="74"/>
      <c r="E26" s="74"/>
      <c r="F26" s="74"/>
      <c r="G26" s="74"/>
      <c r="H26" s="74"/>
    </row>
    <row r="27" spans="2:12" x14ac:dyDescent="0.25">
      <c r="B27" s="76" t="s">
        <v>29</v>
      </c>
      <c r="C27" s="77"/>
      <c r="D27" s="74"/>
      <c r="E27" s="74"/>
      <c r="F27" s="74"/>
      <c r="G27" s="74"/>
      <c r="H27" s="74"/>
    </row>
    <row r="28" spans="2:12" x14ac:dyDescent="0.25">
      <c r="B28" s="28"/>
      <c r="C28" s="28"/>
      <c r="D28" s="28"/>
      <c r="E28" s="28"/>
      <c r="F28" s="28"/>
      <c r="G28" s="28"/>
      <c r="H28" s="28"/>
    </row>
    <row r="29" spans="2:12" ht="13.9" customHeight="1" x14ac:dyDescent="0.25">
      <c r="B29" s="206" t="s">
        <v>30</v>
      </c>
      <c r="C29" s="206"/>
      <c r="D29" s="206"/>
      <c r="E29" s="206"/>
      <c r="F29" s="206"/>
      <c r="G29" s="206"/>
      <c r="H29" s="206"/>
      <c r="I29" s="206"/>
      <c r="J29" s="206"/>
      <c r="K29" s="206"/>
      <c r="L29" s="206"/>
    </row>
    <row r="30" spans="2:12" x14ac:dyDescent="0.25">
      <c r="B30" s="206"/>
      <c r="C30" s="206"/>
      <c r="D30" s="206"/>
      <c r="E30" s="206"/>
      <c r="F30" s="206"/>
      <c r="G30" s="206"/>
      <c r="H30" s="206"/>
      <c r="I30" s="206"/>
      <c r="J30" s="206"/>
      <c r="K30" s="206"/>
      <c r="L30" s="206"/>
    </row>
    <row r="31" spans="2:12" x14ac:dyDescent="0.25">
      <c r="B31" s="28"/>
      <c r="C31" s="28"/>
      <c r="D31" s="28"/>
      <c r="E31" s="28"/>
      <c r="F31" s="28"/>
      <c r="G31" s="28"/>
      <c r="H31" s="28"/>
    </row>
    <row r="32" spans="2:12" ht="34.9" customHeight="1" x14ac:dyDescent="0.25">
      <c r="B32" s="78"/>
      <c r="C32" s="79"/>
      <c r="D32" s="1" t="s">
        <v>12</v>
      </c>
      <c r="E32" s="1" t="s">
        <v>13</v>
      </c>
      <c r="F32" s="1" t="s">
        <v>14</v>
      </c>
      <c r="G32" s="1" t="s">
        <v>15</v>
      </c>
      <c r="H32" s="80"/>
    </row>
    <row r="33" spans="1:12" x14ac:dyDescent="0.25">
      <c r="B33" s="38" t="s">
        <v>17</v>
      </c>
      <c r="C33" s="81"/>
      <c r="D33" s="82">
        <f t="shared" ref="D33:E36" si="1">D19</f>
        <v>1</v>
      </c>
      <c r="E33" s="83">
        <f t="shared" si="1"/>
        <v>0.6</v>
      </c>
      <c r="F33" s="84">
        <v>1.1100000000000001</v>
      </c>
      <c r="G33" s="85">
        <f>F33*D3</f>
        <v>33.300000000000004</v>
      </c>
      <c r="H33" s="86"/>
    </row>
    <row r="34" spans="1:12" x14ac:dyDescent="0.25">
      <c r="B34" s="45" t="s">
        <v>18</v>
      </c>
      <c r="C34" s="46"/>
      <c r="D34" s="87">
        <f t="shared" si="1"/>
        <v>1</v>
      </c>
      <c r="E34" s="88">
        <f t="shared" si="1"/>
        <v>0.6</v>
      </c>
      <c r="F34" s="66">
        <f>F33+(F33*D9)</f>
        <v>1.1100000000000001</v>
      </c>
      <c r="G34" s="89">
        <f>D3*F34</f>
        <v>33.300000000000004</v>
      </c>
      <c r="H34" s="49"/>
    </row>
    <row r="35" spans="1:12" x14ac:dyDescent="0.25">
      <c r="B35" s="50" t="s">
        <v>19</v>
      </c>
      <c r="C35" s="51"/>
      <c r="D35" s="87">
        <f t="shared" si="1"/>
        <v>1.25</v>
      </c>
      <c r="E35" s="88">
        <f t="shared" si="1"/>
        <v>0.75</v>
      </c>
      <c r="F35" s="66">
        <f>F34+(F34/2)</f>
        <v>1.665</v>
      </c>
      <c r="G35" s="90">
        <f>F35*D3</f>
        <v>49.95</v>
      </c>
      <c r="H35" s="53">
        <v>0.5</v>
      </c>
    </row>
    <row r="36" spans="1:12" x14ac:dyDescent="0.25">
      <c r="B36" s="54" t="s">
        <v>20</v>
      </c>
      <c r="C36" s="91"/>
      <c r="D36" s="92">
        <f t="shared" si="1"/>
        <v>1.25</v>
      </c>
      <c r="E36" s="93">
        <f t="shared" si="1"/>
        <v>0.75</v>
      </c>
      <c r="F36" s="71">
        <f>F34*2</f>
        <v>2.2200000000000002</v>
      </c>
      <c r="G36" s="94">
        <f>F36*D3</f>
        <v>66.600000000000009</v>
      </c>
      <c r="H36" s="95">
        <v>1</v>
      </c>
    </row>
    <row r="37" spans="1:12" ht="12.4" customHeight="1" x14ac:dyDescent="0.35">
      <c r="B37" s="2"/>
      <c r="C37" s="2"/>
      <c r="D37" s="2"/>
      <c r="E37" s="2"/>
      <c r="F37" s="14"/>
    </row>
    <row r="38" spans="1:12" ht="9.1999999999999993" customHeight="1" x14ac:dyDescent="0.35">
      <c r="B38" s="2"/>
      <c r="C38" s="2"/>
      <c r="D38" s="2"/>
      <c r="E38" s="2"/>
      <c r="F38" s="14"/>
    </row>
    <row r="39" spans="1:12" ht="28.15" customHeight="1" x14ac:dyDescent="0.25">
      <c r="A39" s="207" t="s">
        <v>31</v>
      </c>
      <c r="B39" s="207"/>
      <c r="C39" s="207"/>
      <c r="D39" s="207"/>
      <c r="E39" s="207"/>
      <c r="F39" s="207"/>
      <c r="G39" s="207"/>
      <c r="H39" s="207"/>
      <c r="I39" s="207"/>
      <c r="J39" s="207"/>
      <c r="K39" s="207"/>
      <c r="L39" s="207"/>
    </row>
    <row r="40" spans="1:12" x14ac:dyDescent="0.25">
      <c r="B40" s="96"/>
      <c r="C40" s="96"/>
      <c r="D40" s="28"/>
      <c r="E40" s="28"/>
      <c r="F40" s="28"/>
      <c r="G40" s="28"/>
      <c r="H40" s="28"/>
    </row>
    <row r="41" spans="1:12" ht="22.5" customHeight="1" x14ac:dyDescent="0.25">
      <c r="B41" s="97"/>
      <c r="C41" s="98"/>
      <c r="D41" s="197" t="s">
        <v>32</v>
      </c>
      <c r="E41" s="197"/>
      <c r="F41" s="197" t="s">
        <v>33</v>
      </c>
      <c r="G41" s="197"/>
      <c r="H41" s="80" t="s">
        <v>16</v>
      </c>
    </row>
    <row r="42" spans="1:12" x14ac:dyDescent="0.25">
      <c r="B42" s="38" t="s">
        <v>17</v>
      </c>
      <c r="C42" s="81"/>
      <c r="D42" s="210">
        <v>1.3</v>
      </c>
      <c r="E42" s="210"/>
      <c r="F42" s="195">
        <f>D4*D42</f>
        <v>0.78</v>
      </c>
      <c r="G42" s="195"/>
      <c r="H42" s="86"/>
    </row>
    <row r="43" spans="1:12" x14ac:dyDescent="0.25">
      <c r="B43" s="45" t="s">
        <v>18</v>
      </c>
      <c r="C43" s="46"/>
      <c r="D43" s="202">
        <f>D42+(D42*D9)</f>
        <v>1.3</v>
      </c>
      <c r="E43" s="202"/>
      <c r="F43" s="200">
        <f>D43*D4</f>
        <v>0.78</v>
      </c>
      <c r="G43" s="200"/>
      <c r="H43" s="49"/>
    </row>
    <row r="44" spans="1:12" x14ac:dyDescent="0.25">
      <c r="B44" s="50" t="s">
        <v>19</v>
      </c>
      <c r="C44" s="51"/>
      <c r="D44" s="202">
        <f>D43+(D43/2)</f>
        <v>1.9500000000000002</v>
      </c>
      <c r="E44" s="202"/>
      <c r="F44" s="200">
        <f>D44*D4</f>
        <v>1.1700000000000002</v>
      </c>
      <c r="G44" s="200"/>
      <c r="H44" s="53">
        <v>0.5</v>
      </c>
    </row>
    <row r="45" spans="1:12" x14ac:dyDescent="0.25">
      <c r="B45" s="54" t="s">
        <v>20</v>
      </c>
      <c r="C45" s="91"/>
      <c r="D45" s="208">
        <f>D43*2</f>
        <v>2.6</v>
      </c>
      <c r="E45" s="208"/>
      <c r="F45" s="209">
        <f>D45*D4</f>
        <v>1.56</v>
      </c>
      <c r="G45" s="209"/>
      <c r="H45" s="95">
        <v>1</v>
      </c>
    </row>
    <row r="46" spans="1:12" ht="14.85" customHeight="1" x14ac:dyDescent="0.35">
      <c r="B46" s="2"/>
      <c r="C46" s="2"/>
      <c r="D46" s="2"/>
      <c r="E46" s="2"/>
      <c r="F46" s="14"/>
    </row>
    <row r="47" spans="1:12" x14ac:dyDescent="0.25">
      <c r="B47" s="201" t="s">
        <v>34</v>
      </c>
      <c r="C47" s="201"/>
      <c r="D47" s="201"/>
      <c r="E47" s="201"/>
      <c r="F47" s="201"/>
      <c r="G47" s="201"/>
      <c r="H47" s="201"/>
      <c r="I47" s="201"/>
      <c r="J47" s="201"/>
      <c r="K47" s="201"/>
      <c r="L47" s="201"/>
    </row>
    <row r="48" spans="1:12" x14ac:dyDescent="0.25">
      <c r="B48" s="201"/>
      <c r="C48" s="201"/>
      <c r="D48" s="201"/>
      <c r="E48" s="201"/>
      <c r="F48" s="201"/>
      <c r="G48" s="201"/>
      <c r="H48" s="201"/>
      <c r="I48" s="201"/>
      <c r="J48" s="201"/>
      <c r="K48" s="201"/>
      <c r="L48" s="201"/>
    </row>
    <row r="49" spans="1:11" ht="25.7" customHeight="1" x14ac:dyDescent="0.25">
      <c r="B49" s="28" t="s">
        <v>35</v>
      </c>
      <c r="C49" s="28"/>
      <c r="D49" s="197" t="s">
        <v>32</v>
      </c>
      <c r="E49" s="197"/>
      <c r="F49" s="197" t="s">
        <v>33</v>
      </c>
      <c r="G49" s="197"/>
    </row>
    <row r="50" spans="1:11" ht="15.75" x14ac:dyDescent="0.25">
      <c r="B50" s="99" t="s">
        <v>36</v>
      </c>
      <c r="C50" s="100"/>
      <c r="D50" s="202">
        <f>D63</f>
        <v>10.5</v>
      </c>
      <c r="E50" s="202"/>
      <c r="F50" s="200">
        <f>D50*D4</f>
        <v>6.3</v>
      </c>
      <c r="G50" s="200"/>
    </row>
    <row r="51" spans="1:11" ht="16.5" customHeight="1" x14ac:dyDescent="0.35">
      <c r="B51" s="2"/>
      <c r="C51" s="2"/>
      <c r="D51" s="2"/>
      <c r="E51" s="2"/>
      <c r="F51" s="14"/>
    </row>
    <row r="52" spans="1:11" ht="24.95" customHeight="1" x14ac:dyDescent="0.25">
      <c r="B52" s="203" t="s">
        <v>37</v>
      </c>
      <c r="C52" s="203"/>
      <c r="D52" s="203"/>
      <c r="E52" s="203"/>
      <c r="F52" s="203"/>
      <c r="G52" s="203"/>
      <c r="H52" s="203"/>
      <c r="I52" s="203"/>
      <c r="J52" s="203"/>
      <c r="K52" s="203"/>
    </row>
    <row r="53" spans="1:11" ht="27.4" customHeight="1" x14ac:dyDescent="0.25">
      <c r="B53" s="101"/>
      <c r="C53" s="101"/>
      <c r="D53" s="197" t="s">
        <v>32</v>
      </c>
      <c r="E53" s="197"/>
      <c r="F53" s="197" t="s">
        <v>33</v>
      </c>
      <c r="G53" s="197"/>
    </row>
    <row r="54" spans="1:11" ht="18.399999999999999" customHeight="1" x14ac:dyDescent="0.25">
      <c r="B54" s="102" t="s">
        <v>38</v>
      </c>
      <c r="C54" s="23"/>
      <c r="D54" s="198">
        <f>D57*2</f>
        <v>84</v>
      </c>
      <c r="E54" s="198"/>
      <c r="F54" s="195">
        <f>D54*D4</f>
        <v>50.4</v>
      </c>
      <c r="G54" s="195"/>
    </row>
    <row r="55" spans="1:11" ht="26.45" customHeight="1" x14ac:dyDescent="0.25">
      <c r="B55" s="196" t="s">
        <v>39</v>
      </c>
      <c r="C55" s="196"/>
      <c r="D55" s="196"/>
      <c r="E55" s="196"/>
      <c r="F55" s="196"/>
      <c r="G55" s="196"/>
      <c r="H55" s="196"/>
      <c r="I55" s="196"/>
      <c r="J55" s="196"/>
    </row>
    <row r="56" spans="1:11" ht="25.7" customHeight="1" x14ac:dyDescent="0.25">
      <c r="B56" s="102"/>
      <c r="C56" s="23"/>
      <c r="D56" s="197" t="s">
        <v>32</v>
      </c>
      <c r="E56" s="197"/>
      <c r="F56" s="197" t="s">
        <v>33</v>
      </c>
      <c r="G56" s="197"/>
    </row>
    <row r="57" spans="1:11" ht="15.75" x14ac:dyDescent="0.25">
      <c r="B57" s="102" t="s">
        <v>38</v>
      </c>
      <c r="C57" s="23"/>
      <c r="D57" s="199">
        <v>42</v>
      </c>
      <c r="E57" s="199"/>
      <c r="F57" s="200">
        <f>D57*D4</f>
        <v>25.2</v>
      </c>
      <c r="G57" s="200"/>
    </row>
    <row r="58" spans="1:11" ht="39.75" customHeight="1" x14ac:dyDescent="0.25">
      <c r="A58" s="196" t="s">
        <v>40</v>
      </c>
      <c r="B58" s="196"/>
      <c r="C58" s="196"/>
      <c r="D58" s="196"/>
      <c r="E58" s="196"/>
      <c r="F58" s="196"/>
      <c r="G58" s="196"/>
      <c r="H58" s="196"/>
      <c r="I58" s="196"/>
      <c r="J58" s="6"/>
      <c r="K58" s="6"/>
    </row>
    <row r="59" spans="1:11" ht="21.6" customHeight="1" x14ac:dyDescent="0.25">
      <c r="B59" s="103"/>
      <c r="C59" s="101"/>
      <c r="D59" s="197" t="s">
        <v>32</v>
      </c>
      <c r="E59" s="197"/>
      <c r="F59" s="197" t="s">
        <v>33</v>
      </c>
      <c r="G59" s="197"/>
    </row>
    <row r="60" spans="1:11" ht="20.65" customHeight="1" x14ac:dyDescent="0.25">
      <c r="B60" s="102" t="s">
        <v>41</v>
      </c>
      <c r="C60" s="101"/>
      <c r="D60" s="194">
        <v>3.5</v>
      </c>
      <c r="E60" s="194"/>
      <c r="F60" s="195">
        <f>D60*D4</f>
        <v>2.1</v>
      </c>
      <c r="G60" s="195"/>
    </row>
    <row r="61" spans="1:11" ht="30.6" customHeight="1" x14ac:dyDescent="0.25">
      <c r="B61" s="196" t="s">
        <v>42</v>
      </c>
      <c r="C61" s="196"/>
      <c r="D61" s="196"/>
      <c r="E61" s="196"/>
      <c r="F61" s="196"/>
      <c r="G61" s="196"/>
      <c r="H61" s="196"/>
      <c r="I61" s="196"/>
      <c r="J61" s="196"/>
    </row>
    <row r="62" spans="1:11" ht="23.25" customHeight="1" x14ac:dyDescent="0.25">
      <c r="B62" s="101"/>
      <c r="C62" s="101"/>
      <c r="D62" s="197" t="s">
        <v>32</v>
      </c>
      <c r="E62" s="197"/>
      <c r="F62" s="197" t="s">
        <v>33</v>
      </c>
      <c r="G62" s="197"/>
    </row>
    <row r="63" spans="1:11" ht="15.75" x14ac:dyDescent="0.25">
      <c r="B63" s="102" t="s">
        <v>43</v>
      </c>
      <c r="C63" s="28"/>
      <c r="D63" s="194">
        <v>10.5</v>
      </c>
      <c r="E63" s="194"/>
      <c r="F63" s="195">
        <f>D63*D4</f>
        <v>6.3</v>
      </c>
      <c r="G63" s="195"/>
    </row>
    <row r="65" spans="2:6" ht="27.4" customHeight="1" x14ac:dyDescent="0.25"/>
    <row r="66" spans="2:6" ht="43.9" customHeight="1" x14ac:dyDescent="0.25">
      <c r="B66" s="104" t="s">
        <v>44</v>
      </c>
      <c r="C66" s="105" t="s">
        <v>45</v>
      </c>
      <c r="D66" s="106" t="s">
        <v>46</v>
      </c>
      <c r="E66" s="105" t="s">
        <v>45</v>
      </c>
      <c r="F66" s="106" t="s">
        <v>47</v>
      </c>
    </row>
    <row r="67" spans="2:6" ht="35.65" customHeight="1" x14ac:dyDescent="0.25">
      <c r="B67" s="107" t="s">
        <v>48</v>
      </c>
      <c r="C67" s="108">
        <v>1.8</v>
      </c>
      <c r="D67" s="109">
        <f>C67*D3</f>
        <v>54</v>
      </c>
      <c r="E67" s="110">
        <v>2.7</v>
      </c>
      <c r="F67" s="109">
        <f>E67*D3</f>
        <v>81</v>
      </c>
    </row>
    <row r="68" spans="2:6" ht="45.6" customHeight="1" x14ac:dyDescent="0.25">
      <c r="B68" s="111" t="s">
        <v>49</v>
      </c>
      <c r="C68" s="108">
        <v>0.9</v>
      </c>
      <c r="D68" s="109">
        <f>C68*D3</f>
        <v>27</v>
      </c>
      <c r="E68" s="112"/>
      <c r="F68" s="112"/>
    </row>
    <row r="69" spans="2:6" ht="19.899999999999999" customHeight="1" x14ac:dyDescent="0.25"/>
  </sheetData>
  <mergeCells count="39">
    <mergeCell ref="D45:E45"/>
    <mergeCell ref="F45:G45"/>
    <mergeCell ref="D44:E44"/>
    <mergeCell ref="F44:G44"/>
    <mergeCell ref="D41:E41"/>
    <mergeCell ref="F41:G41"/>
    <mergeCell ref="D42:E42"/>
    <mergeCell ref="F42:G42"/>
    <mergeCell ref="B6:E6"/>
    <mergeCell ref="B12:J12"/>
    <mergeCell ref="B29:L30"/>
    <mergeCell ref="A39:L39"/>
    <mergeCell ref="D43:E43"/>
    <mergeCell ref="F43:G43"/>
    <mergeCell ref="D49:E49"/>
    <mergeCell ref="F49:G49"/>
    <mergeCell ref="F54:G54"/>
    <mergeCell ref="B55:J55"/>
    <mergeCell ref="B47:L48"/>
    <mergeCell ref="D50:E50"/>
    <mergeCell ref="F50:G50"/>
    <mergeCell ref="B52:K52"/>
    <mergeCell ref="D53:E53"/>
    <mergeCell ref="F53:G53"/>
    <mergeCell ref="D54:E54"/>
    <mergeCell ref="D57:E57"/>
    <mergeCell ref="F57:G57"/>
    <mergeCell ref="D59:E59"/>
    <mergeCell ref="F59:G59"/>
    <mergeCell ref="A58:I58"/>
    <mergeCell ref="D56:E56"/>
    <mergeCell ref="F56:G56"/>
    <mergeCell ref="D63:E63"/>
    <mergeCell ref="F63:G63"/>
    <mergeCell ref="D60:E60"/>
    <mergeCell ref="F60:G60"/>
    <mergeCell ref="B61:J61"/>
    <mergeCell ref="D62:E62"/>
    <mergeCell ref="F62:G62"/>
  </mergeCells>
  <phoneticPr fontId="0" type="noConversion"/>
  <pageMargins left="8.5416666666666696E-2" right="7.0833333333333304E-2" top="0.17013888888888901" bottom="0.101388888888889" header="0.51180555555555496" footer="0.51180555555555496"/>
  <pageSetup paperSize="9" scale="60"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I53"/>
  <sheetViews>
    <sheetView zoomScale="90" zoomScaleNormal="90" workbookViewId="0">
      <selection activeCell="M20" sqref="M20"/>
    </sheetView>
  </sheetViews>
  <sheetFormatPr defaultRowHeight="15" x14ac:dyDescent="0.25"/>
  <cols>
    <col min="1" max="1" width="2.85546875" style="7" customWidth="1"/>
    <col min="2" max="2" width="19.28515625" customWidth="1"/>
    <col min="3" max="3" width="15.7109375" customWidth="1"/>
    <col min="5" max="5" width="10.140625" customWidth="1"/>
    <col min="6" max="6" width="11.85546875" customWidth="1"/>
    <col min="7" max="7" width="12.42578125" customWidth="1"/>
    <col min="8" max="8" width="13" customWidth="1"/>
  </cols>
  <sheetData>
    <row r="1" spans="2:8" ht="18.75" x14ac:dyDescent="0.25">
      <c r="B1" s="214" t="s">
        <v>50</v>
      </c>
      <c r="C1" s="214"/>
      <c r="D1" s="214"/>
      <c r="E1" s="5"/>
      <c r="F1" s="215" t="s">
        <v>51</v>
      </c>
      <c r="G1" s="215"/>
      <c r="H1" s="113">
        <v>0.6</v>
      </c>
    </row>
    <row r="2" spans="2:8" ht="21" x14ac:dyDescent="0.35">
      <c r="C2" s="5"/>
      <c r="D2" s="5"/>
      <c r="E2" s="5"/>
      <c r="F2" s="2"/>
      <c r="G2" s="2"/>
    </row>
    <row r="3" spans="2:8" x14ac:dyDescent="0.25">
      <c r="B3" s="216" t="s">
        <v>52</v>
      </c>
      <c r="C3" s="216"/>
      <c r="D3" s="216"/>
      <c r="E3" s="216"/>
      <c r="F3" s="216"/>
      <c r="G3" s="216"/>
      <c r="H3" s="114">
        <v>1.9</v>
      </c>
    </row>
    <row r="4" spans="2:8" x14ac:dyDescent="0.25">
      <c r="B4" s="115"/>
      <c r="C4" s="115"/>
      <c r="D4" s="115"/>
      <c r="E4" s="115"/>
      <c r="F4" s="115"/>
      <c r="G4" s="115"/>
      <c r="H4" s="115"/>
    </row>
    <row r="5" spans="2:8" ht="20.65" customHeight="1" x14ac:dyDescent="0.25">
      <c r="B5" s="216" t="s">
        <v>53</v>
      </c>
      <c r="C5" s="216"/>
      <c r="D5" s="216"/>
      <c r="E5" s="216"/>
      <c r="F5" s="216"/>
      <c r="G5" s="216"/>
      <c r="H5" s="116">
        <f>H1*H3</f>
        <v>1.1399999999999999</v>
      </c>
    </row>
    <row r="6" spans="2:8" ht="17.100000000000001" customHeight="1" x14ac:dyDescent="0.25">
      <c r="B6" s="213" t="s">
        <v>54</v>
      </c>
      <c r="C6" s="213"/>
      <c r="D6" s="213"/>
      <c r="E6" s="213"/>
      <c r="F6" s="213"/>
      <c r="G6" s="213"/>
      <c r="H6" s="117">
        <f>H5*30%</f>
        <v>0.34199999999999997</v>
      </c>
    </row>
    <row r="7" spans="2:8" ht="9.75" customHeight="1" x14ac:dyDescent="0.3">
      <c r="B7" s="118"/>
      <c r="C7" s="118"/>
      <c r="D7" s="118"/>
      <c r="E7" s="118"/>
      <c r="F7" s="119"/>
      <c r="G7" s="119"/>
      <c r="H7" s="10"/>
    </row>
    <row r="8" spans="2:8" x14ac:dyDescent="0.25">
      <c r="B8" s="24" t="s">
        <v>4</v>
      </c>
      <c r="C8" s="120" t="s">
        <v>5</v>
      </c>
      <c r="D8" s="121"/>
      <c r="E8" s="122"/>
      <c r="F8" s="24" t="s">
        <v>6</v>
      </c>
      <c r="G8" s="123">
        <v>0</v>
      </c>
      <c r="H8" s="124"/>
    </row>
    <row r="9" spans="2:8" x14ac:dyDescent="0.25">
      <c r="B9" s="27" t="s">
        <v>7</v>
      </c>
      <c r="C9" s="125"/>
      <c r="D9" s="126">
        <v>0.4</v>
      </c>
      <c r="E9" s="127"/>
      <c r="F9" s="125"/>
      <c r="G9" s="128"/>
      <c r="H9" s="129"/>
    </row>
    <row r="10" spans="2:8" x14ac:dyDescent="0.25">
      <c r="B10" s="28"/>
      <c r="C10" s="28"/>
      <c r="D10" s="28"/>
      <c r="E10" s="28"/>
      <c r="F10" s="28"/>
      <c r="G10" s="28"/>
      <c r="H10" s="28"/>
    </row>
    <row r="11" spans="2:8" ht="15.75" x14ac:dyDescent="0.25">
      <c r="B11" s="130" t="s">
        <v>55</v>
      </c>
      <c r="C11" s="28"/>
      <c r="D11" s="28"/>
      <c r="E11" s="28"/>
      <c r="F11" s="28"/>
      <c r="G11" s="28"/>
      <c r="H11" s="28"/>
    </row>
    <row r="12" spans="2:8" x14ac:dyDescent="0.25">
      <c r="B12" s="28"/>
      <c r="C12" s="28"/>
      <c r="D12" s="28"/>
      <c r="E12" s="28"/>
      <c r="F12" s="28"/>
      <c r="G12" s="28"/>
      <c r="H12" s="28"/>
    </row>
    <row r="13" spans="2:8" ht="30.6" customHeight="1" x14ac:dyDescent="0.25">
      <c r="B13" s="131"/>
      <c r="C13" s="100"/>
      <c r="D13" s="132"/>
      <c r="E13" s="132"/>
      <c r="F13" s="100"/>
      <c r="G13" s="133" t="s">
        <v>56</v>
      </c>
      <c r="H13" s="133" t="s">
        <v>57</v>
      </c>
    </row>
    <row r="14" spans="2:8" x14ac:dyDescent="0.25">
      <c r="B14" s="131" t="s">
        <v>58</v>
      </c>
      <c r="C14" s="100"/>
      <c r="D14" s="132"/>
      <c r="E14" s="132"/>
      <c r="F14" s="100"/>
      <c r="G14" s="48">
        <f>H5</f>
        <v>1.1399999999999999</v>
      </c>
      <c r="H14" s="52">
        <f>G14*(1+$D$9)</f>
        <v>1.5959999999999999</v>
      </c>
    </row>
    <row r="15" spans="2:8" ht="53.1" customHeight="1" x14ac:dyDescent="0.25">
      <c r="B15" s="134" t="s">
        <v>59</v>
      </c>
      <c r="C15" s="100"/>
      <c r="D15" s="132"/>
      <c r="E15" s="132"/>
      <c r="F15" s="100"/>
      <c r="G15" s="48">
        <f>H6</f>
        <v>0.34199999999999997</v>
      </c>
      <c r="H15" s="52">
        <f>G15*(1+$D$9)</f>
        <v>0.47879999999999995</v>
      </c>
    </row>
    <row r="16" spans="2:8" ht="9" customHeight="1" x14ac:dyDescent="0.25">
      <c r="B16" s="135"/>
      <c r="C16" s="135"/>
      <c r="D16" s="28"/>
      <c r="E16" s="28"/>
      <c r="F16" s="28"/>
      <c r="G16" s="28"/>
      <c r="H16" s="28"/>
    </row>
    <row r="17" spans="1:9" x14ac:dyDescent="0.25">
      <c r="B17" s="28" t="s">
        <v>60</v>
      </c>
      <c r="C17" s="136" t="s">
        <v>61</v>
      </c>
      <c r="D17" s="137"/>
      <c r="E17" s="138">
        <v>1</v>
      </c>
      <c r="F17" s="23"/>
      <c r="G17" s="23"/>
      <c r="H17" s="23"/>
    </row>
    <row r="18" spans="1:9" x14ac:dyDescent="0.25">
      <c r="B18" s="28" t="s">
        <v>62</v>
      </c>
      <c r="C18" s="136" t="s">
        <v>63</v>
      </c>
      <c r="D18" s="136"/>
      <c r="E18" s="138">
        <v>2</v>
      </c>
      <c r="F18" s="23"/>
      <c r="G18" s="23"/>
      <c r="H18" s="23"/>
    </row>
    <row r="19" spans="1:9" x14ac:dyDescent="0.25">
      <c r="B19" s="28" t="s">
        <v>64</v>
      </c>
      <c r="C19" s="136" t="s">
        <v>65</v>
      </c>
      <c r="D19" s="136"/>
      <c r="E19" s="138">
        <v>4</v>
      </c>
      <c r="F19" s="23"/>
      <c r="G19" s="23"/>
      <c r="H19" s="23"/>
    </row>
    <row r="20" spans="1:9" x14ac:dyDescent="0.25">
      <c r="B20" s="28" t="s">
        <v>66</v>
      </c>
      <c r="C20" s="136" t="s">
        <v>67</v>
      </c>
      <c r="D20" s="136"/>
      <c r="E20" s="138">
        <v>24</v>
      </c>
      <c r="F20" s="23"/>
      <c r="G20" s="23"/>
      <c r="H20" s="23"/>
    </row>
    <row r="21" spans="1:9" ht="7.5" customHeight="1" x14ac:dyDescent="0.25">
      <c r="B21" s="28"/>
      <c r="C21" s="28"/>
      <c r="D21" s="28"/>
      <c r="E21" s="28"/>
      <c r="F21" s="28"/>
      <c r="G21" s="28"/>
      <c r="H21" s="28"/>
    </row>
    <row r="22" spans="1:9" ht="7.5" customHeight="1" x14ac:dyDescent="0.25">
      <c r="B22" s="28"/>
      <c r="C22" s="28"/>
      <c r="D22" s="28"/>
      <c r="E22" s="28"/>
      <c r="F22" s="28"/>
      <c r="G22" s="28"/>
      <c r="H22" s="28"/>
    </row>
    <row r="23" spans="1:9" x14ac:dyDescent="0.25">
      <c r="B23" s="81" t="s">
        <v>68</v>
      </c>
      <c r="C23" s="139"/>
      <c r="D23" s="140">
        <v>10</v>
      </c>
      <c r="E23" s="140">
        <v>15</v>
      </c>
      <c r="F23" s="140">
        <v>20</v>
      </c>
      <c r="G23" s="140">
        <v>25</v>
      </c>
      <c r="H23" s="140">
        <v>30</v>
      </c>
    </row>
    <row r="24" spans="1:9" x14ac:dyDescent="0.25">
      <c r="B24" s="28"/>
      <c r="C24" s="28"/>
      <c r="D24" s="28"/>
      <c r="E24" s="28"/>
      <c r="F24" s="28"/>
      <c r="G24" s="28"/>
      <c r="H24" s="28"/>
    </row>
    <row r="25" spans="1:9" x14ac:dyDescent="0.25">
      <c r="B25" s="131" t="s">
        <v>56</v>
      </c>
      <c r="C25" s="100"/>
      <c r="D25" s="141">
        <f>$G$14</f>
        <v>1.1399999999999999</v>
      </c>
      <c r="E25" s="141">
        <f>D25+$G$15</f>
        <v>1.4819999999999998</v>
      </c>
      <c r="F25" s="141">
        <f>E25+$G$15</f>
        <v>1.8239999999999998</v>
      </c>
      <c r="G25" s="141">
        <f>F25+$G$15</f>
        <v>2.1659999999999999</v>
      </c>
      <c r="H25" s="141">
        <f>G25+$G$15</f>
        <v>2.508</v>
      </c>
    </row>
    <row r="26" spans="1:9" x14ac:dyDescent="0.25">
      <c r="B26" s="131" t="s">
        <v>57</v>
      </c>
      <c r="C26" s="100"/>
      <c r="D26" s="141">
        <f>$H$14</f>
        <v>1.5959999999999999</v>
      </c>
      <c r="E26" s="141">
        <f>D26+$H$15</f>
        <v>2.0747999999999998</v>
      </c>
      <c r="F26" s="141">
        <f>E26+$H$15</f>
        <v>2.5535999999999999</v>
      </c>
      <c r="G26" s="141">
        <f>F26+$H$15</f>
        <v>3.0324</v>
      </c>
      <c r="H26" s="141">
        <f>G26+$H$15</f>
        <v>3.5112000000000001</v>
      </c>
    </row>
    <row r="27" spans="1:9" hidden="1" x14ac:dyDescent="0.25">
      <c r="B27" s="142" t="s">
        <v>69</v>
      </c>
      <c r="C27" s="143"/>
      <c r="D27" s="52">
        <f t="shared" ref="D27:H28" si="0">D25*(1+$G$8)</f>
        <v>1.1399999999999999</v>
      </c>
      <c r="E27" s="52">
        <f t="shared" si="0"/>
        <v>1.4819999999999998</v>
      </c>
      <c r="F27" s="52">
        <f t="shared" si="0"/>
        <v>1.8239999999999998</v>
      </c>
      <c r="G27" s="52">
        <f t="shared" si="0"/>
        <v>2.1659999999999999</v>
      </c>
      <c r="H27" s="52">
        <f t="shared" si="0"/>
        <v>2.508</v>
      </c>
    </row>
    <row r="28" spans="1:9" hidden="1" x14ac:dyDescent="0.25">
      <c r="B28" s="142" t="s">
        <v>70</v>
      </c>
      <c r="C28" s="143"/>
      <c r="D28" s="52">
        <f t="shared" si="0"/>
        <v>1.5959999999999999</v>
      </c>
      <c r="E28" s="52">
        <f t="shared" si="0"/>
        <v>2.0747999999999998</v>
      </c>
      <c r="F28" s="52">
        <f t="shared" si="0"/>
        <v>2.5535999999999999</v>
      </c>
      <c r="G28" s="52">
        <f t="shared" si="0"/>
        <v>3.0324</v>
      </c>
      <c r="H28" s="52">
        <f t="shared" si="0"/>
        <v>3.5112000000000001</v>
      </c>
    </row>
    <row r="29" spans="1:9" x14ac:dyDescent="0.25">
      <c r="B29" s="125"/>
      <c r="C29" s="125"/>
      <c r="D29" s="144"/>
      <c r="E29" s="144"/>
      <c r="F29" s="144"/>
      <c r="G29" s="144"/>
      <c r="H29" s="144"/>
    </row>
    <row r="30" spans="1:9" x14ac:dyDescent="0.25">
      <c r="A30" s="145" t="s">
        <v>71</v>
      </c>
      <c r="B30" s="213" t="s">
        <v>72</v>
      </c>
      <c r="C30" s="213"/>
      <c r="D30" s="213"/>
      <c r="E30" s="213"/>
      <c r="F30" s="213"/>
      <c r="G30" s="213"/>
      <c r="H30" s="146">
        <v>0.5</v>
      </c>
      <c r="I30" s="147"/>
    </row>
    <row r="31" spans="1:9" x14ac:dyDescent="0.25">
      <c r="A31" s="145"/>
      <c r="B31" s="10"/>
      <c r="C31" s="10"/>
      <c r="D31" s="10"/>
      <c r="E31" s="10"/>
      <c r="F31" s="10"/>
      <c r="G31" s="10"/>
      <c r="H31" s="148"/>
    </row>
    <row r="32" spans="1:9" x14ac:dyDescent="0.25">
      <c r="A32" s="145" t="s">
        <v>73</v>
      </c>
      <c r="B32" s="213" t="s">
        <v>74</v>
      </c>
      <c r="C32" s="213"/>
      <c r="D32" s="213"/>
      <c r="E32" s="213"/>
      <c r="F32" s="213"/>
      <c r="G32" s="213"/>
      <c r="H32" s="146">
        <v>0.5</v>
      </c>
    </row>
    <row r="33" spans="1:9" x14ac:dyDescent="0.25">
      <c r="A33" s="145"/>
      <c r="B33" s="10"/>
      <c r="C33" s="10"/>
      <c r="D33" s="10"/>
      <c r="E33" s="10"/>
      <c r="F33" s="10"/>
      <c r="G33" s="10"/>
      <c r="H33" s="10"/>
    </row>
    <row r="34" spans="1:9" ht="29.1" customHeight="1" x14ac:dyDescent="0.25">
      <c r="A34" s="145" t="s">
        <v>75</v>
      </c>
      <c r="B34" s="219" t="s">
        <v>76</v>
      </c>
      <c r="C34" s="219"/>
      <c r="D34" s="219"/>
      <c r="E34" s="219"/>
      <c r="F34" s="219"/>
      <c r="G34" s="219"/>
      <c r="H34" s="149">
        <v>1</v>
      </c>
    </row>
    <row r="35" spans="1:9" x14ac:dyDescent="0.25">
      <c r="A35" s="145"/>
      <c r="B35" s="10"/>
      <c r="C35" s="10"/>
      <c r="D35" s="10"/>
      <c r="E35" s="10"/>
      <c r="F35" s="10"/>
      <c r="G35" s="10"/>
      <c r="H35" s="10"/>
      <c r="I35" s="150"/>
    </row>
    <row r="36" spans="1:9" ht="40.9" customHeight="1" x14ac:dyDescent="0.25">
      <c r="A36" s="145" t="s">
        <v>77</v>
      </c>
      <c r="B36" s="219" t="s">
        <v>78</v>
      </c>
      <c r="C36" s="219"/>
      <c r="D36" s="219"/>
      <c r="E36" s="219"/>
      <c r="F36" s="219"/>
      <c r="G36" s="219"/>
      <c r="H36" s="149">
        <v>1</v>
      </c>
    </row>
    <row r="37" spans="1:9" ht="7.5" customHeight="1" x14ac:dyDescent="0.25">
      <c r="B37" s="211"/>
      <c r="C37" s="211"/>
      <c r="D37" s="211"/>
      <c r="E37" s="211"/>
      <c r="F37" s="211"/>
      <c r="G37" s="211"/>
      <c r="H37" s="211"/>
    </row>
    <row r="38" spans="1:9" ht="13.9" customHeight="1" x14ac:dyDescent="0.25">
      <c r="B38" s="212" t="s">
        <v>79</v>
      </c>
      <c r="C38" s="212"/>
      <c r="D38" s="212"/>
      <c r="E38" s="212"/>
      <c r="F38" s="212"/>
      <c r="G38" s="212"/>
      <c r="H38" s="212"/>
      <c r="I38" s="150"/>
    </row>
    <row r="39" spans="1:9" ht="34.9" customHeight="1" x14ac:dyDescent="0.25">
      <c r="B39" s="212"/>
      <c r="C39" s="212"/>
      <c r="D39" s="212"/>
      <c r="E39" s="212"/>
      <c r="F39" s="212"/>
      <c r="G39" s="212"/>
      <c r="H39" s="212"/>
    </row>
    <row r="40" spans="1:9" ht="7.5" customHeight="1" x14ac:dyDescent="0.25">
      <c r="B40" s="10"/>
      <c r="C40" s="10"/>
      <c r="D40" s="10"/>
      <c r="E40" s="10"/>
      <c r="F40" s="10"/>
      <c r="G40" s="10"/>
      <c r="H40" s="10"/>
    </row>
    <row r="41" spans="1:9" ht="58.35" customHeight="1" x14ac:dyDescent="0.25">
      <c r="B41" s="217" t="s">
        <v>80</v>
      </c>
      <c r="C41" s="217"/>
      <c r="D41" s="217"/>
      <c r="E41" s="217"/>
      <c r="F41" s="217"/>
      <c r="G41" s="217"/>
      <c r="H41" s="217"/>
    </row>
    <row r="42" spans="1:9" x14ac:dyDescent="0.25">
      <c r="B42" s="218"/>
      <c r="C42" s="218"/>
      <c r="D42" s="218"/>
      <c r="E42" s="218"/>
      <c r="F42" s="218"/>
      <c r="G42" s="218"/>
      <c r="H42" s="218"/>
    </row>
    <row r="43" spans="1:9" ht="7.5" customHeight="1" x14ac:dyDescent="0.25">
      <c r="B43" s="218"/>
      <c r="C43" s="218"/>
      <c r="D43" s="218"/>
      <c r="E43" s="218"/>
      <c r="F43" s="218"/>
      <c r="G43" s="218"/>
      <c r="H43" s="218"/>
    </row>
    <row r="44" spans="1:9" ht="19.149999999999999" customHeight="1" x14ac:dyDescent="0.25"/>
    <row r="45" spans="1:9" ht="16.350000000000001" customHeight="1" x14ac:dyDescent="0.25"/>
    <row r="47" spans="1:9" ht="44.25" customHeight="1" x14ac:dyDescent="0.25"/>
    <row r="49" ht="24.6" customHeight="1" x14ac:dyDescent="0.25"/>
    <row r="50" ht="14.1" customHeight="1" x14ac:dyDescent="0.25"/>
    <row r="53" ht="63" customHeight="1" x14ac:dyDescent="0.25"/>
  </sheetData>
  <mergeCells count="12">
    <mergeCell ref="B41:H43"/>
    <mergeCell ref="B30:G30"/>
    <mergeCell ref="B32:G32"/>
    <mergeCell ref="B34:G34"/>
    <mergeCell ref="B36:G36"/>
    <mergeCell ref="B37:H37"/>
    <mergeCell ref="B38:H39"/>
    <mergeCell ref="B6:G6"/>
    <mergeCell ref="B1:D1"/>
    <mergeCell ref="F1:G1"/>
    <mergeCell ref="B3:G3"/>
    <mergeCell ref="B5:G5"/>
  </mergeCells>
  <phoneticPr fontId="0" type="noConversion"/>
  <pageMargins left="5.6250000000000001E-2" right="0.15833333333333299" top="0.74791666666666701" bottom="0.74791666666666701"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31"/>
  <sheetViews>
    <sheetView tabSelected="1" zoomScale="90" zoomScaleNormal="90" workbookViewId="0">
      <selection activeCell="C8" sqref="C8"/>
    </sheetView>
  </sheetViews>
  <sheetFormatPr defaultColWidth="11.7109375" defaultRowHeight="15" x14ac:dyDescent="0.25"/>
  <cols>
    <col min="1" max="1" width="2.7109375" customWidth="1"/>
    <col min="2" max="2" width="6" customWidth="1"/>
    <col min="3" max="3" width="69" customWidth="1"/>
    <col min="4" max="4" width="11.7109375" customWidth="1"/>
    <col min="5" max="5" width="11.85546875" customWidth="1"/>
    <col min="6" max="6" width="10" customWidth="1"/>
    <col min="7" max="9" width="10.140625" customWidth="1"/>
    <col min="10" max="10" width="9.42578125" customWidth="1"/>
    <col min="11" max="11" width="10.42578125" customWidth="1"/>
  </cols>
  <sheetData>
    <row r="2" spans="2:13" x14ac:dyDescent="0.25">
      <c r="B2" s="151"/>
    </row>
    <row r="3" spans="2:13" x14ac:dyDescent="0.25">
      <c r="B3" s="151"/>
      <c r="C3" s="11" t="s">
        <v>1</v>
      </c>
      <c r="D3" s="223">
        <v>30</v>
      </c>
      <c r="E3" s="223"/>
    </row>
    <row r="4" spans="2:13" x14ac:dyDescent="0.25">
      <c r="B4" s="151"/>
      <c r="C4" s="15" t="s">
        <v>2</v>
      </c>
      <c r="D4" s="224">
        <v>0.6</v>
      </c>
      <c r="E4" s="224"/>
    </row>
    <row r="5" spans="2:13" x14ac:dyDescent="0.25">
      <c r="B5" s="151"/>
      <c r="C5" s="18"/>
      <c r="D5" s="19"/>
      <c r="E5" s="19"/>
    </row>
    <row r="6" spans="2:13" ht="64.5" customHeight="1" x14ac:dyDescent="0.25">
      <c r="B6" s="151"/>
      <c r="C6" s="152" t="s">
        <v>81</v>
      </c>
      <c r="D6" s="225" t="s">
        <v>82</v>
      </c>
      <c r="E6" s="225"/>
    </row>
    <row r="7" spans="2:13" ht="33.950000000000003" customHeight="1" x14ac:dyDescent="0.25">
      <c r="B7" s="153" t="s">
        <v>83</v>
      </c>
      <c r="C7" s="154" t="s">
        <v>84</v>
      </c>
      <c r="D7" s="19"/>
      <c r="E7" s="19"/>
    </row>
    <row r="8" spans="2:13" ht="33.950000000000003" customHeight="1" x14ac:dyDescent="0.25">
      <c r="B8" s="153" t="s">
        <v>83</v>
      </c>
      <c r="C8" s="154" t="s">
        <v>112</v>
      </c>
      <c r="D8" s="19"/>
      <c r="E8" s="19"/>
    </row>
    <row r="9" spans="2:13" ht="23.25" customHeight="1" x14ac:dyDescent="0.25">
      <c r="B9" s="153" t="s">
        <v>83</v>
      </c>
      <c r="C9" s="154" t="s">
        <v>85</v>
      </c>
    </row>
    <row r="10" spans="2:13" ht="23.25" customHeight="1" x14ac:dyDescent="0.25">
      <c r="B10" s="153" t="s">
        <v>83</v>
      </c>
      <c r="C10" s="154" t="s">
        <v>86</v>
      </c>
    </row>
    <row r="11" spans="2:13" ht="23.25" customHeight="1" x14ac:dyDescent="0.25">
      <c r="B11" s="153" t="s">
        <v>83</v>
      </c>
      <c r="C11" s="154" t="s">
        <v>87</v>
      </c>
    </row>
    <row r="12" spans="2:13" ht="20.65" customHeight="1" x14ac:dyDescent="0.25">
      <c r="B12" s="153"/>
    </row>
    <row r="13" spans="2:13" ht="21" x14ac:dyDescent="0.35">
      <c r="B13" s="151"/>
      <c r="C13" s="204" t="s">
        <v>88</v>
      </c>
      <c r="D13" s="204"/>
      <c r="E13" s="204"/>
      <c r="F13" s="204"/>
      <c r="G13" s="204"/>
      <c r="H13" s="204"/>
      <c r="I13" s="204"/>
    </row>
    <row r="14" spans="2:13" x14ac:dyDescent="0.25">
      <c r="B14" s="151"/>
      <c r="D14" s="7"/>
      <c r="E14" s="7"/>
      <c r="F14" s="7"/>
      <c r="G14" s="7"/>
      <c r="H14" s="7"/>
      <c r="I14" s="7"/>
    </row>
    <row r="15" spans="2:13" ht="38.1" customHeight="1" x14ac:dyDescent="0.25">
      <c r="B15" s="155"/>
      <c r="C15" s="156" t="s">
        <v>89</v>
      </c>
      <c r="D15" s="157" t="s">
        <v>45</v>
      </c>
      <c r="E15" s="221" t="s">
        <v>90</v>
      </c>
      <c r="F15" s="221"/>
      <c r="G15" s="221"/>
      <c r="H15" s="221"/>
      <c r="I15" s="158" t="s">
        <v>45</v>
      </c>
      <c r="J15" s="220" t="s">
        <v>91</v>
      </c>
      <c r="K15" s="220"/>
      <c r="L15" s="220"/>
      <c r="M15" s="220"/>
    </row>
    <row r="16" spans="2:13" ht="22.5" x14ac:dyDescent="0.25">
      <c r="B16" s="155"/>
      <c r="C16" s="159"/>
      <c r="D16" s="160"/>
      <c r="E16" s="161" t="s">
        <v>92</v>
      </c>
      <c r="F16" s="161" t="s">
        <v>93</v>
      </c>
      <c r="G16" s="161" t="s">
        <v>94</v>
      </c>
      <c r="H16" s="161" t="s">
        <v>95</v>
      </c>
      <c r="I16" s="158"/>
      <c r="J16" s="162" t="s">
        <v>92</v>
      </c>
      <c r="K16" s="158" t="s">
        <v>93</v>
      </c>
      <c r="L16" s="158" t="s">
        <v>94</v>
      </c>
      <c r="M16" s="158" t="s">
        <v>95</v>
      </c>
    </row>
    <row r="17" spans="2:13" ht="19.899999999999999" customHeight="1" x14ac:dyDescent="0.25">
      <c r="B17" s="163">
        <v>1</v>
      </c>
      <c r="C17" s="164" t="s">
        <v>96</v>
      </c>
      <c r="D17" s="165">
        <v>0.66669999999999996</v>
      </c>
      <c r="E17" s="166">
        <f>D3*D17</f>
        <v>20.000999999999998</v>
      </c>
      <c r="F17" s="166">
        <f>E17-(E17*20%)</f>
        <v>16.000799999999998</v>
      </c>
      <c r="G17" s="166">
        <f>E17-(E17*40%)</f>
        <v>12.000599999999999</v>
      </c>
      <c r="H17" s="166">
        <f>E17-(E17*60%)</f>
        <v>8.0003999999999991</v>
      </c>
      <c r="I17" s="165">
        <v>1.83</v>
      </c>
      <c r="J17" s="167">
        <f>D4*I17</f>
        <v>1.0980000000000001</v>
      </c>
      <c r="K17" s="167">
        <f t="shared" ref="K17:K24" si="0">J17-(J17*20%)</f>
        <v>0.87840000000000007</v>
      </c>
      <c r="L17" s="166">
        <f t="shared" ref="L17:L24" si="1">J17-(J17*40%)</f>
        <v>0.65880000000000005</v>
      </c>
      <c r="M17" s="167">
        <f t="shared" ref="M17:M24" si="2">J17-(J17*60%)</f>
        <v>0.43920000000000003</v>
      </c>
    </row>
    <row r="18" spans="2:13" ht="21.6" customHeight="1" x14ac:dyDescent="0.25">
      <c r="B18" s="163">
        <v>2</v>
      </c>
      <c r="C18" s="164" t="s">
        <v>97</v>
      </c>
      <c r="D18" s="165">
        <v>0.44650000000000001</v>
      </c>
      <c r="E18" s="166">
        <f>D3*D18</f>
        <v>13.395</v>
      </c>
      <c r="F18" s="166">
        <f>E18-(E18*20%)</f>
        <v>10.715999999999999</v>
      </c>
      <c r="G18" s="166">
        <f>E18-(E18*40%)</f>
        <v>8.036999999999999</v>
      </c>
      <c r="H18" s="166">
        <f>E18-(E18*60%)</f>
        <v>5.3580000000000005</v>
      </c>
      <c r="I18" s="165">
        <v>1.24</v>
      </c>
      <c r="J18" s="166">
        <f>D4*I18</f>
        <v>0.74399999999999999</v>
      </c>
      <c r="K18" s="167">
        <f t="shared" si="0"/>
        <v>0.59519999999999995</v>
      </c>
      <c r="L18" s="166">
        <f t="shared" si="1"/>
        <v>0.44639999999999996</v>
      </c>
      <c r="M18" s="167">
        <f t="shared" si="2"/>
        <v>0.29760000000000003</v>
      </c>
    </row>
    <row r="19" spans="2:13" ht="21.6" customHeight="1" x14ac:dyDescent="0.25">
      <c r="B19" s="163">
        <v>3</v>
      </c>
      <c r="C19" s="164" t="s">
        <v>98</v>
      </c>
      <c r="D19" s="165">
        <v>0.2</v>
      </c>
      <c r="E19" s="166">
        <f>D19*D3</f>
        <v>6</v>
      </c>
      <c r="F19" s="166">
        <f>E19-(E19*20%)</f>
        <v>4.8</v>
      </c>
      <c r="G19" s="166">
        <f>E19-(E19*40%)</f>
        <v>3.5999999999999996</v>
      </c>
      <c r="H19" s="166">
        <f>E19-(E19*60%)</f>
        <v>2.4000000000000004</v>
      </c>
      <c r="I19" s="165">
        <v>0.55000000000000004</v>
      </c>
      <c r="J19" s="166">
        <f>I19*D4</f>
        <v>0.33</v>
      </c>
      <c r="K19" s="167">
        <f t="shared" si="0"/>
        <v>0.26400000000000001</v>
      </c>
      <c r="L19" s="166">
        <f t="shared" si="1"/>
        <v>0.19800000000000001</v>
      </c>
      <c r="M19" s="167">
        <f t="shared" si="2"/>
        <v>0.13200000000000001</v>
      </c>
    </row>
    <row r="20" spans="2:13" ht="24" customHeight="1" x14ac:dyDescent="0.25">
      <c r="B20" s="163">
        <v>3</v>
      </c>
      <c r="C20" s="168" t="s">
        <v>99</v>
      </c>
      <c r="D20" s="165">
        <v>0.25</v>
      </c>
      <c r="E20" s="166">
        <f>D3*D20</f>
        <v>7.5</v>
      </c>
      <c r="F20" s="166">
        <f>E20-(E20*20%)</f>
        <v>6</v>
      </c>
      <c r="G20" s="166">
        <f>E20-(E20*40%)</f>
        <v>4.5</v>
      </c>
      <c r="H20" s="166">
        <f>E20-(E20*60%)</f>
        <v>3</v>
      </c>
      <c r="I20" s="165">
        <v>0.25</v>
      </c>
      <c r="J20" s="166">
        <f>D4*I20</f>
        <v>0.15</v>
      </c>
      <c r="K20" s="167">
        <f t="shared" si="0"/>
        <v>0.12</v>
      </c>
      <c r="L20" s="166">
        <f t="shared" si="1"/>
        <v>0.09</v>
      </c>
      <c r="M20" s="167">
        <f t="shared" si="2"/>
        <v>0.06</v>
      </c>
    </row>
    <row r="21" spans="2:13" ht="28.15" customHeight="1" x14ac:dyDescent="0.25">
      <c r="B21" s="163">
        <v>4</v>
      </c>
      <c r="C21" s="169" t="s">
        <v>100</v>
      </c>
      <c r="D21" s="170"/>
      <c r="E21" s="171"/>
      <c r="F21" s="172"/>
      <c r="G21" s="172"/>
      <c r="H21" s="172"/>
      <c r="I21" s="173">
        <v>0.37</v>
      </c>
      <c r="J21" s="174">
        <f>I21*D4</f>
        <v>0.222</v>
      </c>
      <c r="K21" s="175">
        <f t="shared" si="0"/>
        <v>0.17760000000000001</v>
      </c>
      <c r="L21" s="175">
        <f t="shared" si="1"/>
        <v>0.13319999999999999</v>
      </c>
      <c r="M21" s="175">
        <f t="shared" si="2"/>
        <v>8.8800000000000018E-2</v>
      </c>
    </row>
    <row r="22" spans="2:13" ht="23.25" customHeight="1" x14ac:dyDescent="0.25">
      <c r="B22" s="163">
        <v>5</v>
      </c>
      <c r="C22" s="176" t="s">
        <v>101</v>
      </c>
      <c r="D22" s="170"/>
      <c r="E22" s="177"/>
      <c r="F22" s="178"/>
      <c r="G22" s="178"/>
      <c r="H22" s="178"/>
      <c r="I22" s="173">
        <v>0.91500000000000004</v>
      </c>
      <c r="J22" s="179">
        <f>D4*I22</f>
        <v>0.54900000000000004</v>
      </c>
      <c r="K22" s="175">
        <f t="shared" si="0"/>
        <v>0.43920000000000003</v>
      </c>
      <c r="L22" s="175">
        <f t="shared" si="1"/>
        <v>0.32940000000000003</v>
      </c>
      <c r="M22" s="175">
        <f t="shared" si="2"/>
        <v>0.21960000000000002</v>
      </c>
    </row>
    <row r="23" spans="2:13" ht="23.25" customHeight="1" x14ac:dyDescent="0.25">
      <c r="B23" s="163">
        <v>8</v>
      </c>
      <c r="C23" s="180" t="s">
        <v>102</v>
      </c>
      <c r="D23" s="170"/>
      <c r="E23" s="177"/>
      <c r="F23" s="178"/>
      <c r="G23" s="178"/>
      <c r="H23" s="178"/>
      <c r="I23" s="173">
        <v>0.91500000000000004</v>
      </c>
      <c r="J23" s="179">
        <f>D4*I23</f>
        <v>0.54900000000000004</v>
      </c>
      <c r="K23" s="175">
        <f t="shared" si="0"/>
        <v>0.43920000000000003</v>
      </c>
      <c r="L23" s="175">
        <f t="shared" si="1"/>
        <v>0.32940000000000003</v>
      </c>
      <c r="M23" s="175">
        <f t="shared" si="2"/>
        <v>0.21960000000000002</v>
      </c>
    </row>
    <row r="24" spans="2:13" ht="28.15" customHeight="1" x14ac:dyDescent="0.25">
      <c r="B24" s="163">
        <v>9</v>
      </c>
      <c r="C24" s="181" t="s">
        <v>103</v>
      </c>
      <c r="D24" s="170"/>
      <c r="E24" s="177"/>
      <c r="F24" s="178"/>
      <c r="G24" s="178"/>
      <c r="H24" s="178"/>
      <c r="I24" s="173">
        <v>0.37</v>
      </c>
      <c r="J24" s="179">
        <f>D4*I24</f>
        <v>0.222</v>
      </c>
      <c r="K24" s="179">
        <f t="shared" si="0"/>
        <v>0.17760000000000001</v>
      </c>
      <c r="L24" s="179">
        <f t="shared" si="1"/>
        <v>0.13319999999999999</v>
      </c>
      <c r="M24" s="179">
        <f t="shared" si="2"/>
        <v>8.8800000000000018E-2</v>
      </c>
    </row>
    <row r="25" spans="2:13" ht="28.15" customHeight="1" x14ac:dyDescent="0.25">
      <c r="B25" s="163">
        <v>11</v>
      </c>
      <c r="C25" s="182" t="s">
        <v>104</v>
      </c>
      <c r="D25" s="157" t="s">
        <v>45</v>
      </c>
      <c r="E25" s="221" t="s">
        <v>90</v>
      </c>
      <c r="F25" s="221"/>
      <c r="G25" s="108"/>
      <c r="H25" s="108"/>
      <c r="I25" s="173"/>
      <c r="J25" s="183"/>
      <c r="K25" s="183"/>
      <c r="L25" s="183"/>
      <c r="M25" s="183"/>
    </row>
    <row r="26" spans="2:13" ht="15.75" customHeight="1" x14ac:dyDescent="0.25">
      <c r="B26" s="163"/>
      <c r="C26" s="184" t="s">
        <v>105</v>
      </c>
      <c r="D26" s="173">
        <v>0.5</v>
      </c>
      <c r="E26" s="222">
        <f>D26*D3</f>
        <v>15</v>
      </c>
      <c r="F26" s="222"/>
      <c r="G26" s="185"/>
      <c r="H26" s="185"/>
      <c r="I26" s="173"/>
      <c r="J26" s="183"/>
      <c r="K26" s="183"/>
      <c r="L26" s="183"/>
      <c r="M26" s="183"/>
    </row>
    <row r="27" spans="2:13" ht="17.45" customHeight="1" x14ac:dyDescent="0.25">
      <c r="B27" s="163"/>
      <c r="C27" s="184" t="s">
        <v>106</v>
      </c>
      <c r="D27" s="173">
        <v>0.4</v>
      </c>
      <c r="E27" s="222">
        <f>D27*D3</f>
        <v>12</v>
      </c>
      <c r="F27" s="222"/>
      <c r="G27" s="185"/>
      <c r="H27" s="185"/>
      <c r="I27" s="173"/>
      <c r="J27" s="183"/>
      <c r="K27" s="183"/>
      <c r="L27" s="183"/>
      <c r="M27" s="183"/>
    </row>
    <row r="28" spans="2:13" ht="17.45" customHeight="1" x14ac:dyDescent="0.25">
      <c r="B28" s="163"/>
      <c r="C28" s="184" t="s">
        <v>107</v>
      </c>
      <c r="D28" s="173">
        <v>0.3</v>
      </c>
      <c r="E28" s="222">
        <f>D28*D3</f>
        <v>9</v>
      </c>
      <c r="F28" s="222"/>
      <c r="G28" s="185"/>
      <c r="H28" s="185"/>
      <c r="I28" s="173"/>
      <c r="J28" s="183"/>
      <c r="K28" s="183"/>
      <c r="L28" s="183"/>
      <c r="M28" s="183"/>
    </row>
    <row r="29" spans="2:13" ht="182.45" customHeight="1" x14ac:dyDescent="0.25">
      <c r="B29" s="163">
        <v>12</v>
      </c>
      <c r="C29" s="186" t="s">
        <v>108</v>
      </c>
      <c r="D29" s="187">
        <v>0.25</v>
      </c>
      <c r="E29" s="52">
        <f>D3*D29</f>
        <v>7.5</v>
      </c>
      <c r="F29" s="188" t="s">
        <v>109</v>
      </c>
      <c r="G29" s="189"/>
      <c r="H29" s="189"/>
      <c r="I29" s="190"/>
      <c r="J29" s="191"/>
      <c r="K29" s="191"/>
      <c r="L29" s="191"/>
      <c r="M29" s="191"/>
    </row>
    <row r="30" spans="2:13" ht="21.6" customHeight="1" x14ac:dyDescent="0.25">
      <c r="B30" s="163">
        <v>13</v>
      </c>
      <c r="C30" s="192" t="s">
        <v>110</v>
      </c>
      <c r="D30" s="173">
        <v>10</v>
      </c>
      <c r="E30" s="174">
        <f>D3*D30</f>
        <v>300</v>
      </c>
      <c r="F30" s="174">
        <f>E30-(E30*20%)</f>
        <v>240</v>
      </c>
      <c r="G30" s="174">
        <f>E30-(E30*40%)</f>
        <v>180</v>
      </c>
      <c r="H30" s="174">
        <f>E30-(E30*60%)</f>
        <v>120</v>
      </c>
      <c r="I30" s="190"/>
      <c r="J30" s="191"/>
      <c r="K30" s="191"/>
      <c r="L30" s="191"/>
      <c r="M30" s="191"/>
    </row>
    <row r="31" spans="2:13" ht="18.2" customHeight="1" x14ac:dyDescent="0.25">
      <c r="B31" s="163">
        <v>14</v>
      </c>
      <c r="C31" s="193" t="s">
        <v>111</v>
      </c>
      <c r="D31" s="173">
        <v>0.66669999999999996</v>
      </c>
      <c r="E31" s="174">
        <f>D31*D3</f>
        <v>20.000999999999998</v>
      </c>
      <c r="F31" s="174">
        <f>E31-(E31*20%)</f>
        <v>16.000799999999998</v>
      </c>
      <c r="G31" s="174">
        <f>E31-(E31*40%)</f>
        <v>12.000599999999999</v>
      </c>
      <c r="H31" s="174">
        <f>E31-(E31*60%)</f>
        <v>8.0003999999999991</v>
      </c>
      <c r="I31" s="187"/>
      <c r="J31" s="185"/>
      <c r="K31" s="185"/>
      <c r="L31" s="185"/>
      <c r="M31" s="185"/>
    </row>
  </sheetData>
  <mergeCells count="10">
    <mergeCell ref="E28:F28"/>
    <mergeCell ref="E15:H15"/>
    <mergeCell ref="J15:M15"/>
    <mergeCell ref="E25:F25"/>
    <mergeCell ref="E26:F26"/>
    <mergeCell ref="E27:F27"/>
    <mergeCell ref="D3:E3"/>
    <mergeCell ref="D4:E4"/>
    <mergeCell ref="D6:E6"/>
    <mergeCell ref="C13:I13"/>
  </mergeCells>
  <phoneticPr fontId="0" type="noConversion"/>
  <pageMargins left="0.195833333333333" right="0.13750000000000001" top="1.05277777777778" bottom="1.05277777777778" header="0.78749999999999998" footer="0.78749999999999998"/>
  <pageSetup paperSize="9" scale="78" firstPageNumber="0" fitToHeight="0" orientation="landscape" r:id="rId1"/>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1598</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Claudia Mogni</cp:lastModifiedBy>
  <cp:revision>340</cp:revision>
  <cp:lastPrinted>2021-05-21T15:27:30Z</cp:lastPrinted>
  <dcterms:created xsi:type="dcterms:W3CDTF">2006-09-25T09:17:32Z</dcterms:created>
  <dcterms:modified xsi:type="dcterms:W3CDTF">2021-05-21T15:29:15Z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