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tente\Desktop\ATTI\COSAP- AUTORIZZAZIONI\"/>
    </mc:Choice>
  </mc:AlternateContent>
  <xr:revisionPtr revIDLastSave="0" documentId="13_ncr:40009_{6C58685F-10A6-41E8-9329-EBCCA30D560E}" xr6:coauthVersionLast="47" xr6:coauthVersionMax="47" xr10:uidLastSave="{00000000-0000-0000-0000-000000000000}"/>
  <bookViews>
    <workbookView xWindow="-120" yWindow="-120" windowWidth="29040" windowHeight="15840"/>
  </bookViews>
  <sheets>
    <sheet name="Convertito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 s="1"/>
  <c r="J16" i="1" s="1"/>
  <c r="L16" i="1" s="1"/>
  <c r="G45" i="1"/>
  <c r="F45" i="1" s="1"/>
  <c r="J45" i="1" s="1"/>
  <c r="L45" i="1" s="1"/>
  <c r="G47" i="1"/>
  <c r="F47" i="1" s="1"/>
  <c r="J47" i="1" s="1"/>
  <c r="L47" i="1" s="1"/>
  <c r="L42" i="1"/>
  <c r="G39" i="1"/>
  <c r="F39" i="1" s="1"/>
  <c r="J39" i="1" s="1"/>
  <c r="L39" i="1" s="1"/>
  <c r="J51" i="1"/>
  <c r="L51" i="1" s="1"/>
  <c r="G41" i="1"/>
  <c r="F41" i="1" s="1"/>
  <c r="J41" i="1" s="1"/>
  <c r="L41" i="1" s="1"/>
  <c r="G43" i="1"/>
  <c r="F43" i="1" s="1"/>
  <c r="J43" i="1" s="1"/>
  <c r="L43" i="1" s="1"/>
  <c r="G49" i="1"/>
  <c r="F49" i="1" s="1"/>
  <c r="J49" i="1" s="1"/>
  <c r="L49" i="1" s="1"/>
  <c r="G37" i="1"/>
  <c r="F37" i="1" s="1"/>
  <c r="J37" i="1" s="1"/>
  <c r="L37" i="1" s="1"/>
  <c r="J27" i="1"/>
  <c r="L27" i="1" s="1"/>
  <c r="G25" i="1"/>
  <c r="F25" i="1" s="1"/>
  <c r="J25" i="1" s="1"/>
  <c r="L25" i="1" s="1"/>
  <c r="G24" i="1"/>
  <c r="F24" i="1" s="1"/>
  <c r="J24" i="1" s="1"/>
  <c r="L24" i="1" s="1"/>
  <c r="G22" i="1"/>
  <c r="F22" i="1" s="1"/>
  <c r="J22" i="1" s="1"/>
  <c r="L22" i="1" s="1"/>
  <c r="G21" i="1"/>
  <c r="F21" i="1" s="1"/>
  <c r="J21" i="1" s="1"/>
  <c r="L21" i="1" s="1"/>
  <c r="G20" i="1"/>
  <c r="F20" i="1" s="1"/>
  <c r="J20" i="1" s="1"/>
  <c r="L20" i="1" s="1"/>
  <c r="G18" i="1"/>
  <c r="J18" i="1"/>
  <c r="L18" i="1" s="1"/>
  <c r="G46" i="1"/>
  <c r="F46" i="1" s="1"/>
  <c r="J46" i="1" s="1"/>
  <c r="L46" i="1" s="1"/>
  <c r="J26" i="1"/>
  <c r="L26" i="1" s="1"/>
</calcChain>
</file>

<file path=xl/sharedStrings.xml><?xml version="1.0" encoding="utf-8"?>
<sst xmlns="http://schemas.openxmlformats.org/spreadsheetml/2006/main" count="77" uniqueCount="57">
  <si>
    <t>Calcolo</t>
  </si>
  <si>
    <t>N.Tariffa</t>
  </si>
  <si>
    <t>Tariffa</t>
  </si>
  <si>
    <t>Occupazioni in genere</t>
  </si>
  <si>
    <t>Cat.9 € x mq</t>
  </si>
  <si>
    <t>1° Cat € x mq</t>
  </si>
  <si>
    <t>Occupazioni sottosuolo e soprassuolo</t>
  </si>
  <si>
    <t>Passi carrai</t>
  </si>
  <si>
    <t>compreso 2%</t>
  </si>
  <si>
    <t>Cat.9 0-3 ml</t>
  </si>
  <si>
    <t>Cat.9 &gt;3,01&lt;5 ml</t>
  </si>
  <si>
    <t>Cat.9 &gt;5 ml</t>
  </si>
  <si>
    <t>Distributori di carburanti</t>
  </si>
  <si>
    <t>Cat. 9 0-10 ml</t>
  </si>
  <si>
    <t>Cat. 9 &gt;10,01&lt;20 ml</t>
  </si>
  <si>
    <t>Aree occupate dagli impianti</t>
  </si>
  <si>
    <t>9° Cat € x mq x giorno</t>
  </si>
  <si>
    <t>1,26</t>
  </si>
  <si>
    <t>Con strutture coperte per aree adibite a mostre, fiere, mercati, ecc riduzione 30%</t>
  </si>
  <si>
    <t>0,39</t>
  </si>
  <si>
    <t>Edilizia</t>
  </si>
  <si>
    <t>(opere che impediscono il passaggio)
- ogni proroga comporta aumento del 10%
- per occupazioni di 2 anni riduzione del 50%</t>
  </si>
  <si>
    <t>0,62</t>
  </si>
  <si>
    <t>0,38</t>
  </si>
  <si>
    <t>Edilizia occ. sottosuolo e soprassuolo</t>
  </si>
  <si>
    <t>(impalcatura a tunnel, sbalzi, ecc. che non impediscono il passaggio)
- ogni proroga comporta aumento del 10%
- per occupazioni di 2 anni riduzione del 50%</t>
  </si>
  <si>
    <t>0,18</t>
  </si>
  <si>
    <t>0,12</t>
  </si>
  <si>
    <t>Tariffa giornaliera
- nelle frazioni coefficiente (x 0.80)</t>
  </si>
  <si>
    <t>5A</t>
  </si>
  <si>
    <t>0,23</t>
  </si>
  <si>
    <t>Tariffa oraria dalle 7,00 alle 14,00
- nelle frazioni coefficiente (x 0.80)</t>
  </si>
  <si>
    <t>5B</t>
  </si>
  <si>
    <t>0,17</t>
  </si>
  <si>
    <t>Tariffa oraria dalle 14,00 alle 7,00
- nelle frazioni coefficiente (x 0.80)</t>
  </si>
  <si>
    <t>5C</t>
  </si>
  <si>
    <t>Occupazioni effettuate da pubblici esercizi</t>
  </si>
  <si>
    <t>ZONA 1</t>
  </si>
  <si>
    <t>Permanente</t>
  </si>
  <si>
    <t>Temporanea</t>
  </si>
  <si>
    <t>Tariffe 2021</t>
  </si>
  <si>
    <t>Coefficiente</t>
  </si>
  <si>
    <t>Aumento/Riduzione Tariffe</t>
  </si>
  <si>
    <t>Eventuale aumento/riduzione Ente espressa in %</t>
  </si>
  <si>
    <t>DIFFERENZA</t>
  </si>
  <si>
    <t>Mercati</t>
  </si>
  <si>
    <t>Rif. 30%-40%</t>
  </si>
  <si>
    <t>Comune di GALLESE</t>
  </si>
  <si>
    <t>Tariffe 2022</t>
  </si>
  <si>
    <t>commercio ambulante, fiere e mercato</t>
  </si>
  <si>
    <t xml:space="preserve">Distese di tavoli, sedie, dehors, ombrelloni </t>
  </si>
  <si>
    <t>all’esterno di pubblici esercizi preposti alla somministrazioni di alimenti e bevande</t>
  </si>
  <si>
    <t>somministrazioni di alimenti e bevande</t>
  </si>
  <si>
    <t>Tabella Canone giornaliero</t>
  </si>
  <si>
    <t>Tabella Canone  Annuale</t>
  </si>
  <si>
    <t>utenze servizi pubblici (minimo 800)</t>
  </si>
  <si>
    <t xml:space="preserve">infrastruttura comunicazione  elettronica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</si>
</sst>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-410]General"/>
  </numFmts>
  <fonts count="12">
    <font>
      <sz val="10"/>
      <name val="Arial"/>
      <family val="2"/>
    </font>
    <font>
      <sz val="10"/>
      <name val="Arial"/>
    </font>
    <font>
      <b/>
      <sz val="16"/>
      <name val="Times New Roman"/>
      <family val="1"/>
      <charset val="1"/>
    </font>
    <font>
      <sz val="11.5"/>
      <name val="Times New Roman"/>
      <family val="1"/>
      <charset val="1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Georgia2"/>
    </font>
    <font>
      <sz val="10"/>
      <color rgb="FF000000"/>
      <name val="Georgia 2"/>
    </font>
    <font>
      <b/>
      <sz val="10"/>
      <color rgb="FF000000"/>
      <name val="Georgia 2"/>
    </font>
    <font>
      <sz val="11"/>
      <name val="Times New Roman"/>
      <family val="1"/>
    </font>
    <font>
      <sz val="11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6" fillId="0" borderId="0"/>
    <xf numFmtId="9" fontId="1" fillId="0" borderId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70" fontId="7" fillId="0" borderId="0" xfId="1" applyFont="1" applyAlignment="1">
      <alignment horizontal="center" vertical="top"/>
    </xf>
    <xf numFmtId="170" fontId="8" fillId="0" borderId="0" xfId="1" applyFont="1"/>
    <xf numFmtId="2" fontId="9" fillId="2" borderId="2" xfId="1" applyNumberFormat="1" applyFont="1" applyFill="1" applyBorder="1"/>
    <xf numFmtId="170" fontId="8" fillId="2" borderId="2" xfId="1" applyFont="1" applyFill="1" applyBorder="1"/>
    <xf numFmtId="2" fontId="8" fillId="3" borderId="2" xfId="1" applyNumberFormat="1" applyFont="1" applyFill="1" applyBorder="1"/>
    <xf numFmtId="170" fontId="9" fillId="3" borderId="2" xfId="1" applyFont="1" applyFill="1" applyBorder="1" applyAlignment="1">
      <alignment horizontal="center" vertical="center" wrapText="1"/>
    </xf>
    <xf numFmtId="0" fontId="0" fillId="0" borderId="0" xfId="0" applyFill="1"/>
    <xf numFmtId="170" fontId="8" fillId="0" borderId="2" xfId="1" applyFont="1" applyFill="1" applyBorder="1"/>
    <xf numFmtId="2" fontId="8" fillId="0" borderId="2" xfId="1" applyNumberFormat="1" applyFont="1" applyFill="1" applyBorder="1"/>
    <xf numFmtId="2" fontId="9" fillId="0" borderId="2" xfId="1" applyNumberFormat="1" applyFont="1" applyFill="1" applyBorder="1"/>
    <xf numFmtId="170" fontId="9" fillId="0" borderId="0" xfId="1" applyFont="1" applyFill="1" applyBorder="1"/>
    <xf numFmtId="170" fontId="8" fillId="0" borderId="0" xfId="1" applyFont="1" applyFill="1" applyBorder="1"/>
    <xf numFmtId="2" fontId="8" fillId="0" borderId="0" xfId="1" applyNumberFormat="1" applyFont="1" applyFill="1" applyBorder="1"/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170" fontId="9" fillId="2" borderId="15" xfId="1" applyFont="1" applyFill="1" applyBorder="1" applyAlignment="1">
      <alignment horizontal="center" vertical="center" wrapText="1"/>
    </xf>
    <xf numFmtId="170" fontId="9" fillId="2" borderId="16" xfId="1" applyFont="1" applyFill="1" applyBorder="1" applyAlignment="1">
      <alignment horizontal="center" vertical="center" wrapText="1"/>
    </xf>
    <xf numFmtId="170" fontId="9" fillId="5" borderId="15" xfId="1" applyFont="1" applyFill="1" applyBorder="1" applyAlignment="1">
      <alignment horizontal="center" vertical="center" wrapText="1"/>
    </xf>
    <xf numFmtId="170" fontId="9" fillId="5" borderId="16" xfId="1" applyFont="1" applyFill="1" applyBorder="1" applyAlignment="1">
      <alignment horizontal="center" vertical="center" wrapText="1"/>
    </xf>
    <xf numFmtId="0" fontId="4" fillId="2" borderId="3" xfId="0" applyFont="1" applyFill="1" applyBorder="1"/>
    <xf numFmtId="2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/>
    <xf numFmtId="0" fontId="0" fillId="2" borderId="8" xfId="0" applyFill="1" applyBorder="1"/>
    <xf numFmtId="0" fontId="4" fillId="4" borderId="3" xfId="0" applyFont="1" applyFill="1" applyBorder="1"/>
    <xf numFmtId="2" fontId="4" fillId="4" borderId="4" xfId="0" applyNumberFormat="1" applyFont="1" applyFill="1" applyBorder="1" applyAlignment="1">
      <alignment horizontal="center"/>
    </xf>
    <xf numFmtId="0" fontId="0" fillId="4" borderId="5" xfId="0" applyFill="1" applyBorder="1"/>
    <xf numFmtId="10" fontId="0" fillId="4" borderId="6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7" xfId="0" applyFill="1" applyBorder="1"/>
    <xf numFmtId="10" fontId="0" fillId="4" borderId="8" xfId="0" applyNumberFormat="1" applyFill="1" applyBorder="1"/>
    <xf numFmtId="1" fontId="3" fillId="0" borderId="1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0" fillId="2" borderId="9" xfId="0" applyFill="1" applyBorder="1"/>
    <xf numFmtId="0" fontId="0" fillId="0" borderId="3" xfId="0" applyBorder="1"/>
    <xf numFmtId="0" fontId="0" fillId="2" borderId="3" xfId="0" applyFill="1" applyBorder="1"/>
    <xf numFmtId="10" fontId="0" fillId="2" borderId="7" xfId="0" applyNumberFormat="1" applyFill="1" applyBorder="1"/>
    <xf numFmtId="9" fontId="1" fillId="0" borderId="0" xfId="2"/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2" fontId="9" fillId="7" borderId="2" xfId="1" applyNumberFormat="1" applyFont="1" applyFill="1" applyBorder="1"/>
    <xf numFmtId="170" fontId="8" fillId="7" borderId="2" xfId="1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0" fillId="7" borderId="0" xfId="0" applyFill="1"/>
    <xf numFmtId="0" fontId="3" fillId="7" borderId="1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3" fontId="3" fillId="7" borderId="1" xfId="0" applyNumberFormat="1" applyFont="1" applyFill="1" applyBorder="1" applyAlignment="1">
      <alignment horizontal="left" vertical="top" wrapText="1"/>
    </xf>
    <xf numFmtId="0" fontId="10" fillId="0" borderId="17" xfId="0" applyFont="1" applyBorder="1" applyAlignment="1">
      <alignment vertical="top"/>
    </xf>
    <xf numFmtId="0" fontId="0" fillId="3" borderId="13" xfId="0" applyFill="1" applyBorder="1"/>
    <xf numFmtId="0" fontId="0" fillId="3" borderId="18" xfId="0" applyFill="1" applyBorder="1"/>
    <xf numFmtId="0" fontId="0" fillId="3" borderId="14" xfId="0" applyFill="1" applyBorder="1" applyAlignment="1">
      <alignment horizontal="right"/>
    </xf>
  </cellXfs>
  <cellStyles count="3">
    <cellStyle name="Excel Built-in Normal" xfId="1"/>
    <cellStyle name="Normale" xfId="0" builtinId="0"/>
    <cellStyle name="Percentual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9</xdr:row>
      <xdr:rowOff>28574</xdr:rowOff>
    </xdr:from>
    <xdr:to>
      <xdr:col>10</xdr:col>
      <xdr:colOff>397886</xdr:colOff>
      <xdr:row>14</xdr:row>
      <xdr:rowOff>76199</xdr:rowOff>
    </xdr:to>
    <xdr:sp macro="" textlink="">
      <xdr:nvSpPr>
        <xdr:cNvPr id="2" name="Freccia curva 1">
          <a:extLst>
            <a:ext uri="{FF2B5EF4-FFF2-40B4-BE49-F238E27FC236}">
              <a16:creationId xmlns:a16="http://schemas.microsoft.com/office/drawing/2014/main" id="{122D066F-6B7C-4D27-9F57-7FD4E1A07034}"/>
            </a:ext>
          </a:extLst>
        </xdr:cNvPr>
        <xdr:cNvSpPr/>
      </xdr:nvSpPr>
      <xdr:spPr bwMode="auto">
        <a:xfrm rot="5400000">
          <a:off x="14163675" y="1809749"/>
          <a:ext cx="981075" cy="333375"/>
        </a:xfrm>
        <a:prstGeom prst="ben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it-IT"/>
        </a:p>
      </xdr:txBody>
    </xdr:sp>
    <xdr:clientData/>
  </xdr:twoCellAnchor>
  <xdr:twoCellAnchor>
    <xdr:from>
      <xdr:col>10</xdr:col>
      <xdr:colOff>66675</xdr:colOff>
      <xdr:row>31</xdr:row>
      <xdr:rowOff>0</xdr:rowOff>
    </xdr:from>
    <xdr:to>
      <xdr:col>10</xdr:col>
      <xdr:colOff>397886</xdr:colOff>
      <xdr:row>35</xdr:row>
      <xdr:rowOff>76199</xdr:rowOff>
    </xdr:to>
    <xdr:sp macro="" textlink="">
      <xdr:nvSpPr>
        <xdr:cNvPr id="3" name="Freccia curva 2">
          <a:extLst>
            <a:ext uri="{FF2B5EF4-FFF2-40B4-BE49-F238E27FC236}">
              <a16:creationId xmlns:a16="http://schemas.microsoft.com/office/drawing/2014/main" id="{927D7768-5099-54C1-6B8F-6D3A472998D0}"/>
            </a:ext>
          </a:extLst>
        </xdr:cNvPr>
        <xdr:cNvSpPr/>
      </xdr:nvSpPr>
      <xdr:spPr bwMode="auto">
        <a:xfrm rot="5400000">
          <a:off x="14163675" y="1809749"/>
          <a:ext cx="981075" cy="333375"/>
        </a:xfrm>
        <a:prstGeom prst="ben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tabSelected="1" topLeftCell="A28" zoomScaleNormal="100" workbookViewId="0">
      <selection activeCell="J7" sqref="J7"/>
    </sheetView>
  </sheetViews>
  <sheetFormatPr defaultColWidth="8.5703125" defaultRowHeight="12.75"/>
  <cols>
    <col min="1" max="1" width="43.28515625" customWidth="1"/>
    <col min="2" max="2" width="25.28515625" customWidth="1"/>
    <col min="3" max="3" width="9.28515625" customWidth="1"/>
    <col min="4" max="4" width="10.85546875" customWidth="1"/>
    <col min="6" max="6" width="11.42578125" bestFit="1" customWidth="1"/>
    <col min="7" max="7" width="11.85546875" bestFit="1" customWidth="1"/>
    <col min="8" max="8" width="11.42578125" bestFit="1" customWidth="1"/>
    <col min="9" max="9" width="11.85546875" bestFit="1" customWidth="1"/>
    <col min="10" max="10" width="25.85546875" bestFit="1" customWidth="1"/>
    <col min="12" max="12" width="12.42578125" bestFit="1" customWidth="1"/>
  </cols>
  <sheetData>
    <row r="2" spans="1:12">
      <c r="A2" s="9" t="s">
        <v>47</v>
      </c>
    </row>
    <row r="3" spans="1:12">
      <c r="B3" t="s">
        <v>38</v>
      </c>
      <c r="D3" s="29" t="s">
        <v>37</v>
      </c>
      <c r="E3" s="30">
        <v>30</v>
      </c>
      <c r="F3" s="35"/>
      <c r="G3" s="36"/>
    </row>
    <row r="4" spans="1:12">
      <c r="D4" s="31"/>
      <c r="E4" s="32"/>
      <c r="F4" s="37"/>
      <c r="G4" s="38"/>
    </row>
    <row r="5" spans="1:12">
      <c r="D5" s="33"/>
      <c r="E5" s="34"/>
      <c r="F5" s="39"/>
      <c r="G5" s="40"/>
    </row>
    <row r="6" spans="1:12">
      <c r="B6" t="s">
        <v>39</v>
      </c>
      <c r="D6" s="29" t="s">
        <v>37</v>
      </c>
      <c r="E6" s="30">
        <v>0.6</v>
      </c>
      <c r="F6" s="35"/>
      <c r="G6" s="36"/>
    </row>
    <row r="7" spans="1:12" ht="15" customHeight="1">
      <c r="D7" s="41"/>
      <c r="E7" s="34"/>
      <c r="F7" s="39"/>
      <c r="G7" s="42"/>
    </row>
    <row r="8" spans="1:12">
      <c r="D8" s="29" t="s">
        <v>37</v>
      </c>
      <c r="E8" s="30">
        <v>0.6</v>
      </c>
      <c r="F8" s="35"/>
      <c r="G8" s="36"/>
    </row>
    <row r="9" spans="1:12" ht="15.75" customHeight="1">
      <c r="B9" t="s">
        <v>45</v>
      </c>
      <c r="C9" s="47">
        <v>1.3</v>
      </c>
      <c r="D9" s="45"/>
      <c r="E9" s="34"/>
      <c r="F9" s="39"/>
      <c r="G9" s="42"/>
    </row>
    <row r="10" spans="1:12">
      <c r="B10" t="s">
        <v>46</v>
      </c>
      <c r="C10" s="48">
        <v>0.3</v>
      </c>
      <c r="D10" s="46"/>
      <c r="H10" s="79"/>
      <c r="I10" s="80"/>
      <c r="J10" s="81" t="s">
        <v>43</v>
      </c>
    </row>
    <row r="13" spans="1:12" ht="20.85" customHeight="1">
      <c r="A13" s="58" t="s">
        <v>54</v>
      </c>
      <c r="B13" s="58"/>
      <c r="C13" s="58"/>
      <c r="D13" s="58"/>
      <c r="F13" s="25" t="s">
        <v>48</v>
      </c>
      <c r="G13" s="26" t="s">
        <v>41</v>
      </c>
      <c r="H13" s="27"/>
      <c r="I13" s="28"/>
      <c r="J13" s="14" t="s">
        <v>42</v>
      </c>
      <c r="L13" s="22" t="s">
        <v>44</v>
      </c>
    </row>
    <row r="14" spans="1:12" ht="15">
      <c r="A14" s="1"/>
      <c r="B14" s="2" t="s">
        <v>0</v>
      </c>
      <c r="C14" s="3" t="s">
        <v>1</v>
      </c>
      <c r="D14" s="1" t="s">
        <v>2</v>
      </c>
      <c r="F14" s="53" t="s">
        <v>37</v>
      </c>
      <c r="G14" s="51"/>
      <c r="H14" s="52"/>
      <c r="I14" s="51"/>
      <c r="J14" s="10"/>
    </row>
    <row r="15" spans="1:12" ht="12.75" customHeight="1">
      <c r="A15" s="54" t="s">
        <v>3</v>
      </c>
      <c r="B15" s="54"/>
      <c r="C15" s="54"/>
      <c r="D15" s="54"/>
      <c r="H15" s="15"/>
      <c r="I15" s="15"/>
    </row>
    <row r="16" spans="1:12" ht="15">
      <c r="A16" s="50"/>
      <c r="B16" s="1" t="s">
        <v>4</v>
      </c>
      <c r="C16" s="43">
        <v>1</v>
      </c>
      <c r="D16" s="4">
        <v>20.399999999999999</v>
      </c>
      <c r="F16" s="11">
        <f>$E$3*G16</f>
        <v>20.400000000000002</v>
      </c>
      <c r="G16" s="12">
        <f>CEILING(D16/$E$3,0.01)</f>
        <v>0.68</v>
      </c>
      <c r="H16" s="18"/>
      <c r="I16" s="16"/>
      <c r="J16" s="13">
        <f>F16+(F16*K16)</f>
        <v>20.400000000000002</v>
      </c>
      <c r="K16" s="49">
        <v>0</v>
      </c>
      <c r="L16" s="23">
        <f>J16-D16</f>
        <v>0</v>
      </c>
    </row>
    <row r="17" spans="1:16" ht="12.75" customHeight="1">
      <c r="A17" s="60" t="s">
        <v>6</v>
      </c>
      <c r="B17" s="60"/>
      <c r="C17" s="60"/>
      <c r="D17" s="60"/>
      <c r="F17" s="18"/>
      <c r="G17" s="16"/>
      <c r="H17" s="18"/>
      <c r="I17" s="16"/>
      <c r="J17" s="17"/>
      <c r="K17" s="49"/>
      <c r="L17" s="24"/>
      <c r="M17" s="5"/>
      <c r="N17" s="6"/>
      <c r="O17" s="44"/>
      <c r="P17" s="7"/>
    </row>
    <row r="18" spans="1:16" ht="15">
      <c r="A18" s="50"/>
      <c r="B18" s="1" t="s">
        <v>4</v>
      </c>
      <c r="C18" s="43">
        <v>2</v>
      </c>
      <c r="D18" s="4">
        <v>5.0999999999999996</v>
      </c>
      <c r="F18" s="11">
        <v>5.0999999999999996</v>
      </c>
      <c r="G18" s="12">
        <f>CEILING(D18/$E$3,0.01)</f>
        <v>0.17</v>
      </c>
      <c r="H18" s="18"/>
      <c r="I18" s="16"/>
      <c r="J18" s="13">
        <f>F18+(F18*K18)</f>
        <v>5.0999999999999996</v>
      </c>
      <c r="K18" s="49">
        <v>0</v>
      </c>
      <c r="L18" s="23">
        <f>J18-D18</f>
        <v>0</v>
      </c>
      <c r="M18" s="5"/>
      <c r="N18" s="6"/>
      <c r="O18" s="44"/>
      <c r="P18" s="7"/>
    </row>
    <row r="19" spans="1:16" ht="12.75" customHeight="1">
      <c r="A19" s="54" t="s">
        <v>7</v>
      </c>
      <c r="B19" s="54"/>
      <c r="C19" s="54"/>
      <c r="D19" s="54"/>
      <c r="F19" s="18"/>
      <c r="G19" s="16"/>
      <c r="H19" s="18"/>
      <c r="I19" s="16"/>
      <c r="J19" s="17"/>
      <c r="K19" s="49"/>
      <c r="L19" s="23"/>
    </row>
    <row r="20" spans="1:16" ht="12.75" customHeight="1">
      <c r="A20" s="54" t="s">
        <v>8</v>
      </c>
      <c r="B20" s="1" t="s">
        <v>9</v>
      </c>
      <c r="C20" s="2">
        <v>3</v>
      </c>
      <c r="D20" s="4">
        <v>69.53</v>
      </c>
      <c r="F20" s="11">
        <f>$E$3*G20</f>
        <v>69.599999999999994</v>
      </c>
      <c r="G20" s="12">
        <f>CEILING(D20/$E$3,0.01)</f>
        <v>2.3199999999999998</v>
      </c>
      <c r="H20" s="18"/>
      <c r="I20" s="16"/>
      <c r="J20" s="13">
        <f>F20+(F20*K20)</f>
        <v>69.599999999999994</v>
      </c>
      <c r="K20" s="49">
        <v>0</v>
      </c>
      <c r="L20" s="23">
        <f>J20-D20</f>
        <v>6.9999999999993179E-2</v>
      </c>
    </row>
    <row r="21" spans="1:16" ht="15">
      <c r="A21" s="54"/>
      <c r="B21" s="1" t="s">
        <v>10</v>
      </c>
      <c r="C21" s="2">
        <v>3</v>
      </c>
      <c r="D21" s="4">
        <v>115.06</v>
      </c>
      <c r="F21" s="11">
        <f>$E$3*G21</f>
        <v>115.19999999999999</v>
      </c>
      <c r="G21" s="12">
        <f>CEILING(D21/$E$3,0.01)</f>
        <v>3.84</v>
      </c>
      <c r="H21" s="18"/>
      <c r="I21" s="16"/>
      <c r="J21" s="13">
        <f>F21+(F21*K21)</f>
        <v>115.19999999999999</v>
      </c>
      <c r="K21" s="49">
        <v>0</v>
      </c>
      <c r="L21" s="23">
        <f>J21-D21</f>
        <v>0.13999999999998636</v>
      </c>
    </row>
    <row r="22" spans="1:16" ht="15">
      <c r="A22" s="54"/>
      <c r="B22" s="1" t="s">
        <v>11</v>
      </c>
      <c r="C22" s="2">
        <v>3</v>
      </c>
      <c r="D22" s="4">
        <v>139.07</v>
      </c>
      <c r="F22" s="11">
        <f>$E$3*G22</f>
        <v>139.19999999999999</v>
      </c>
      <c r="G22" s="12">
        <f>CEILING(D22/$E$3,0.01)</f>
        <v>4.6399999999999997</v>
      </c>
      <c r="H22" s="18"/>
      <c r="I22" s="16"/>
      <c r="J22" s="13">
        <f>F22+(F22*K22)</f>
        <v>139.19999999999999</v>
      </c>
      <c r="K22" s="49">
        <v>0</v>
      </c>
      <c r="L22" s="23">
        <f>J22-D22</f>
        <v>0.12999999999999545</v>
      </c>
    </row>
    <row r="23" spans="1:16" ht="12.75" customHeight="1">
      <c r="A23" s="54" t="s">
        <v>12</v>
      </c>
      <c r="B23" s="54"/>
      <c r="C23" s="54"/>
      <c r="D23" s="54"/>
      <c r="F23" s="18"/>
      <c r="G23" s="16"/>
      <c r="H23" s="18"/>
      <c r="I23" s="16"/>
      <c r="J23" s="17"/>
      <c r="K23" s="49"/>
      <c r="L23" s="23"/>
    </row>
    <row r="24" spans="1:16" ht="15">
      <c r="A24" s="59"/>
      <c r="B24" s="1" t="s">
        <v>13</v>
      </c>
      <c r="C24" s="2">
        <v>4</v>
      </c>
      <c r="D24" s="4">
        <v>158.04</v>
      </c>
      <c r="F24" s="11">
        <f>$E$3*G24</f>
        <v>158.10000000000002</v>
      </c>
      <c r="G24" s="12">
        <f>CEILING(D24/$E$3,0.01)</f>
        <v>5.2700000000000005</v>
      </c>
      <c r="H24" s="18"/>
      <c r="I24" s="16"/>
      <c r="J24" s="13">
        <f>F24+(F24*K24)</f>
        <v>158.10000000000002</v>
      </c>
      <c r="K24" s="49">
        <v>0</v>
      </c>
      <c r="L24" s="23">
        <f>J24-D24</f>
        <v>6.0000000000030695E-2</v>
      </c>
    </row>
    <row r="25" spans="1:16" ht="15">
      <c r="A25" s="59"/>
      <c r="B25" s="1" t="s">
        <v>14</v>
      </c>
      <c r="C25" s="2">
        <v>4</v>
      </c>
      <c r="D25" s="4">
        <v>210.71</v>
      </c>
      <c r="F25" s="11">
        <f>$E$3*G25</f>
        <v>210.9</v>
      </c>
      <c r="G25" s="12">
        <f>CEILING(D25/$E$3,0.01)</f>
        <v>7.03</v>
      </c>
      <c r="H25" s="18"/>
      <c r="I25" s="16"/>
      <c r="J25" s="13">
        <f>F25+(F25*K25)</f>
        <v>210.9</v>
      </c>
      <c r="K25" s="49">
        <v>0</v>
      </c>
      <c r="L25" s="23">
        <f>J25-D25</f>
        <v>0.18999999999999773</v>
      </c>
    </row>
    <row r="26" spans="1:16" ht="15">
      <c r="A26" s="1" t="s">
        <v>15</v>
      </c>
      <c r="B26" s="1" t="s">
        <v>5</v>
      </c>
      <c r="C26" s="43">
        <v>4</v>
      </c>
      <c r="D26" s="4">
        <v>31.6</v>
      </c>
      <c r="F26" s="18"/>
      <c r="G26" s="16"/>
      <c r="H26" s="18"/>
      <c r="I26" s="16"/>
      <c r="J26" s="13" t="e">
        <f>#REF!+(#REF!*K26)</f>
        <v>#REF!</v>
      </c>
      <c r="K26" s="49">
        <v>0</v>
      </c>
      <c r="L26" s="23" t="e">
        <f>J26-D26</f>
        <v>#REF!</v>
      </c>
    </row>
    <row r="27" spans="1:16" ht="15">
      <c r="A27" s="72" t="s">
        <v>55</v>
      </c>
      <c r="B27" s="73"/>
      <c r="C27" s="74">
        <v>5</v>
      </c>
      <c r="D27" s="75">
        <v>1.5</v>
      </c>
      <c r="E27" s="72"/>
      <c r="F27" s="62">
        <v>1.5</v>
      </c>
      <c r="G27" s="63"/>
      <c r="H27" s="18"/>
      <c r="I27" s="16"/>
      <c r="J27" s="13">
        <f>F27+(F27*K27)</f>
        <v>1.5</v>
      </c>
      <c r="K27" s="49">
        <v>0</v>
      </c>
      <c r="L27" s="23">
        <f>J27-D27</f>
        <v>0</v>
      </c>
    </row>
    <row r="28" spans="1:16" ht="15">
      <c r="A28" s="76"/>
      <c r="B28" s="73"/>
      <c r="C28" s="74"/>
      <c r="D28" s="77"/>
      <c r="E28" s="72"/>
      <c r="F28" s="62"/>
      <c r="G28" s="63"/>
      <c r="H28" s="18"/>
      <c r="I28" s="16"/>
      <c r="J28" s="17"/>
      <c r="K28" s="49"/>
      <c r="L28" s="23"/>
    </row>
    <row r="29" spans="1:16" ht="12.75" customHeight="1">
      <c r="A29" s="61" t="s">
        <v>56</v>
      </c>
      <c r="B29" s="61"/>
      <c r="C29" s="1">
        <v>6</v>
      </c>
      <c r="D29" s="1">
        <v>800</v>
      </c>
      <c r="F29" s="18"/>
      <c r="G29" s="16"/>
      <c r="H29" s="18"/>
      <c r="I29" s="16"/>
      <c r="J29" s="17"/>
      <c r="K29" s="49"/>
      <c r="L29" s="23"/>
    </row>
    <row r="30" spans="1:16" ht="12.75" customHeight="1">
      <c r="A30" s="1"/>
      <c r="B30" s="1"/>
      <c r="C30" s="43"/>
      <c r="D30" s="4"/>
      <c r="F30" s="62"/>
      <c r="G30" s="63"/>
      <c r="H30" s="18"/>
      <c r="I30" s="16"/>
      <c r="J30" s="13"/>
      <c r="K30" s="49"/>
      <c r="L30" s="23"/>
    </row>
    <row r="31" spans="1:16">
      <c r="F31" s="19"/>
      <c r="G31" s="20"/>
      <c r="H31" s="19"/>
      <c r="I31" s="20"/>
      <c r="J31" s="21"/>
    </row>
    <row r="34" spans="1:14" ht="25.5" customHeight="1">
      <c r="A34" s="58" t="s">
        <v>53</v>
      </c>
      <c r="B34" s="58"/>
      <c r="C34" s="58"/>
      <c r="D34" s="58"/>
      <c r="F34" s="25" t="s">
        <v>40</v>
      </c>
      <c r="G34" s="26" t="s">
        <v>41</v>
      </c>
      <c r="H34" s="27"/>
      <c r="I34" s="28"/>
      <c r="J34" s="14" t="s">
        <v>42</v>
      </c>
      <c r="L34" s="22" t="s">
        <v>44</v>
      </c>
    </row>
    <row r="35" spans="1:14" ht="15">
      <c r="A35" s="1"/>
      <c r="B35" s="2" t="s">
        <v>0</v>
      </c>
      <c r="C35" s="1" t="s">
        <v>1</v>
      </c>
      <c r="D35" s="1" t="s">
        <v>2</v>
      </c>
      <c r="F35" s="53" t="s">
        <v>37</v>
      </c>
      <c r="G35" s="51"/>
      <c r="H35" s="52"/>
      <c r="I35" s="51"/>
      <c r="J35" s="10"/>
    </row>
    <row r="36" spans="1:14" ht="12.75" customHeight="1">
      <c r="A36" s="54" t="s">
        <v>3</v>
      </c>
      <c r="B36" s="54"/>
      <c r="C36" s="54"/>
      <c r="D36" s="54"/>
    </row>
    <row r="37" spans="1:14" ht="15">
      <c r="A37" s="50"/>
      <c r="B37" s="1" t="s">
        <v>16</v>
      </c>
      <c r="C37" s="2">
        <v>1</v>
      </c>
      <c r="D37" s="1" t="s">
        <v>17</v>
      </c>
      <c r="F37" s="11">
        <f>$E$6*G37</f>
        <v>1.26</v>
      </c>
      <c r="G37" s="12">
        <f>CEILING(D37/$E$6,0.01)</f>
        <v>2.1</v>
      </c>
      <c r="H37" s="18"/>
      <c r="I37" s="16"/>
      <c r="J37" s="13">
        <f>F37+(F37*K37)</f>
        <v>1.26</v>
      </c>
      <c r="K37" s="49">
        <v>0</v>
      </c>
      <c r="L37" s="23">
        <f>J37-D37</f>
        <v>0</v>
      </c>
    </row>
    <row r="38" spans="1:14" ht="12.75" customHeight="1">
      <c r="A38" s="55" t="s">
        <v>6</v>
      </c>
      <c r="B38" s="56"/>
      <c r="C38" s="57"/>
      <c r="D38" s="8"/>
      <c r="F38" s="18"/>
      <c r="G38" s="16"/>
      <c r="H38" s="18"/>
      <c r="I38" s="16"/>
      <c r="J38" s="17"/>
      <c r="K38" s="49"/>
      <c r="L38" s="23"/>
      <c r="M38" s="6"/>
      <c r="N38" s="6"/>
    </row>
    <row r="39" spans="1:14" ht="12.75" customHeight="1">
      <c r="A39" s="1" t="s">
        <v>18</v>
      </c>
      <c r="B39" s="1" t="s">
        <v>16</v>
      </c>
      <c r="C39" s="2">
        <v>2</v>
      </c>
      <c r="D39" s="1" t="s">
        <v>19</v>
      </c>
      <c r="F39" s="11">
        <f>$E$6*G39</f>
        <v>0.39</v>
      </c>
      <c r="G39" s="12">
        <f>CEILING(D39/$E$6,0.01)</f>
        <v>0.65</v>
      </c>
      <c r="H39" s="18"/>
      <c r="I39" s="16"/>
      <c r="J39" s="13">
        <f>F39+(F39*K39)</f>
        <v>0.39</v>
      </c>
      <c r="K39" s="49">
        <v>0</v>
      </c>
      <c r="L39" s="23">
        <f>J39-D39</f>
        <v>0</v>
      </c>
      <c r="M39" s="6"/>
      <c r="N39" s="6"/>
    </row>
    <row r="40" spans="1:14" ht="12.75" customHeight="1">
      <c r="A40" s="55" t="s">
        <v>20</v>
      </c>
      <c r="B40" s="56"/>
      <c r="C40" s="57"/>
      <c r="D40" s="8"/>
      <c r="F40" s="18"/>
      <c r="G40" s="16"/>
      <c r="H40" s="18"/>
      <c r="I40" s="16"/>
      <c r="J40" s="17"/>
      <c r="K40" s="49"/>
      <c r="L40" s="23"/>
    </row>
    <row r="41" spans="1:14" ht="12.75" customHeight="1">
      <c r="A41" s="1" t="s">
        <v>21</v>
      </c>
      <c r="B41" s="1" t="s">
        <v>16</v>
      </c>
      <c r="C41" s="2">
        <v>3</v>
      </c>
      <c r="D41" s="1" t="s">
        <v>22</v>
      </c>
      <c r="F41" s="11">
        <f>$E$6*G41</f>
        <v>0.624</v>
      </c>
      <c r="G41" s="12">
        <f>CEILING(D41/$E$6,0.01)</f>
        <v>1.04</v>
      </c>
      <c r="H41" s="18"/>
      <c r="I41" s="16"/>
      <c r="J41" s="13">
        <f>F41+(F41*K41)</f>
        <v>0.624</v>
      </c>
      <c r="K41" s="49">
        <v>0</v>
      </c>
      <c r="L41" s="23">
        <f>J41-D41</f>
        <v>4.0000000000000036E-3</v>
      </c>
    </row>
    <row r="42" spans="1:14" ht="12.75" customHeight="1">
      <c r="A42" s="55" t="s">
        <v>24</v>
      </c>
      <c r="B42" s="56"/>
      <c r="C42" s="57"/>
      <c r="D42" s="8"/>
      <c r="F42" s="18"/>
      <c r="G42" s="16"/>
      <c r="H42" s="18"/>
      <c r="I42" s="16"/>
      <c r="J42" s="17"/>
      <c r="K42" s="49"/>
      <c r="L42" s="23">
        <f>J42-D42</f>
        <v>0</v>
      </c>
    </row>
    <row r="43" spans="1:14" ht="12.75" customHeight="1">
      <c r="A43" s="1" t="s">
        <v>25</v>
      </c>
      <c r="B43" s="1" t="s">
        <v>16</v>
      </c>
      <c r="C43" s="2">
        <v>4</v>
      </c>
      <c r="D43" s="1" t="s">
        <v>26</v>
      </c>
      <c r="F43" s="11">
        <f>$E$6*G43</f>
        <v>0.18</v>
      </c>
      <c r="G43" s="12">
        <f>CEILING(D43/$E$6,0.01)</f>
        <v>0.3</v>
      </c>
      <c r="H43" s="18"/>
      <c r="I43" s="16"/>
      <c r="J43" s="13">
        <f>F43+(F43*K43)</f>
        <v>0.18</v>
      </c>
      <c r="K43" s="49">
        <v>0</v>
      </c>
      <c r="L43" s="23">
        <f>J43-D43</f>
        <v>0</v>
      </c>
    </row>
    <row r="44" spans="1:14" ht="12.75" customHeight="1">
      <c r="A44" s="55" t="s">
        <v>49</v>
      </c>
      <c r="B44" s="56"/>
      <c r="C44" s="57"/>
      <c r="D44" s="8"/>
      <c r="F44" s="18"/>
      <c r="G44" s="16"/>
      <c r="H44" s="18"/>
      <c r="I44" s="16"/>
      <c r="J44" s="17"/>
      <c r="K44" s="49"/>
      <c r="L44" s="23"/>
    </row>
    <row r="45" spans="1:14" ht="12.75" customHeight="1">
      <c r="A45" s="1" t="s">
        <v>28</v>
      </c>
      <c r="B45" s="1" t="s">
        <v>16</v>
      </c>
      <c r="C45" s="1" t="s">
        <v>29</v>
      </c>
      <c r="D45" s="1" t="s">
        <v>30</v>
      </c>
      <c r="F45" s="11">
        <f>$E$8*G45</f>
        <v>0.23399999999999999</v>
      </c>
      <c r="G45" s="12">
        <f>CEILING(D45/$E$8,0.01)</f>
        <v>0.39</v>
      </c>
      <c r="H45" s="18"/>
      <c r="I45" s="16"/>
      <c r="J45" s="13">
        <f>F45+(F45*K45)</f>
        <v>0.23399999999999999</v>
      </c>
      <c r="K45" s="49">
        <v>0</v>
      </c>
      <c r="L45" s="23">
        <f>J45-D45</f>
        <v>3.9999999999999758E-3</v>
      </c>
    </row>
    <row r="46" spans="1:14" ht="12.75" customHeight="1">
      <c r="A46" s="1" t="s">
        <v>31</v>
      </c>
      <c r="B46" s="1" t="s">
        <v>16</v>
      </c>
      <c r="C46" s="1" t="s">
        <v>32</v>
      </c>
      <c r="D46" s="1" t="s">
        <v>33</v>
      </c>
      <c r="F46" s="11">
        <f>$E$8*G46</f>
        <v>0.17399999999999999</v>
      </c>
      <c r="G46" s="12">
        <f>CEILING(D46/$E$8,0.01)</f>
        <v>0.28999999999999998</v>
      </c>
      <c r="H46" s="18"/>
      <c r="I46" s="16"/>
      <c r="J46" s="13">
        <f>F46+(F46*K46)</f>
        <v>0.17399999999999999</v>
      </c>
      <c r="K46" s="49">
        <v>0</v>
      </c>
      <c r="L46" s="23">
        <f>J46-D46</f>
        <v>3.9999999999999758E-3</v>
      </c>
    </row>
    <row r="47" spans="1:14" ht="12.75" customHeight="1">
      <c r="A47" s="1" t="s">
        <v>34</v>
      </c>
      <c r="B47" s="1" t="s">
        <v>16</v>
      </c>
      <c r="C47" s="1" t="s">
        <v>35</v>
      </c>
      <c r="D47" s="1" t="s">
        <v>27</v>
      </c>
      <c r="F47" s="11">
        <f>$E$8*G47</f>
        <v>0.12</v>
      </c>
      <c r="G47" s="12">
        <f>CEILING(D47/$E$8,0.01)</f>
        <v>0.2</v>
      </c>
      <c r="H47" s="18"/>
      <c r="I47" s="16"/>
      <c r="J47" s="13">
        <f>F47+(F47*K47)</f>
        <v>0.12</v>
      </c>
      <c r="K47" s="49">
        <v>0</v>
      </c>
      <c r="L47" s="23">
        <f>J47-D47</f>
        <v>0</v>
      </c>
    </row>
    <row r="48" spans="1:14" ht="12.75" customHeight="1">
      <c r="A48" s="64" t="s">
        <v>36</v>
      </c>
      <c r="B48" s="65"/>
      <c r="C48" s="66"/>
      <c r="D48" s="8"/>
      <c r="F48" s="18"/>
      <c r="G48" s="16"/>
      <c r="H48" s="18"/>
      <c r="I48" s="16"/>
      <c r="J48" s="17"/>
      <c r="K48" s="49"/>
      <c r="L48" s="23"/>
    </row>
    <row r="49" spans="1:12" ht="12.75" customHeight="1">
      <c r="A49" s="67" t="s">
        <v>50</v>
      </c>
      <c r="B49" s="67" t="s">
        <v>16</v>
      </c>
      <c r="C49" s="68">
        <v>6</v>
      </c>
      <c r="D49" s="1" t="s">
        <v>23</v>
      </c>
      <c r="F49" s="11">
        <f>$E$6*G49</f>
        <v>0.38400000000000001</v>
      </c>
      <c r="G49" s="12">
        <f>CEILING(D49/$E$6,0.01)</f>
        <v>0.64</v>
      </c>
      <c r="H49" s="18"/>
      <c r="I49" s="16"/>
      <c r="J49" s="13">
        <f>F49+(G49*K49)</f>
        <v>0.38400000000000001</v>
      </c>
      <c r="K49" s="49">
        <v>0</v>
      </c>
      <c r="L49" s="23">
        <f>J49-D49</f>
        <v>4.0000000000000036E-3</v>
      </c>
    </row>
    <row r="50" spans="1:12" ht="12.75" customHeight="1">
      <c r="A50" s="69" t="s">
        <v>51</v>
      </c>
      <c r="B50" s="70"/>
      <c r="C50" s="71"/>
      <c r="D50" s="8"/>
      <c r="F50" s="18"/>
      <c r="G50" s="16"/>
      <c r="H50" s="18"/>
      <c r="I50" s="16"/>
      <c r="J50" s="17"/>
      <c r="K50" s="49"/>
      <c r="L50" s="23"/>
    </row>
    <row r="51" spans="1:12" ht="12.75" customHeight="1">
      <c r="A51" s="78" t="s">
        <v>52</v>
      </c>
      <c r="B51" s="67"/>
      <c r="C51" s="67"/>
      <c r="D51" s="8"/>
      <c r="F51" s="11"/>
      <c r="G51" s="12"/>
      <c r="H51" s="18"/>
      <c r="I51" s="16"/>
      <c r="J51" s="13">
        <f>F51+(F51*K51)</f>
        <v>0</v>
      </c>
      <c r="K51" s="49">
        <v>0</v>
      </c>
      <c r="L51" s="23">
        <f>J51-D51</f>
        <v>0</v>
      </c>
    </row>
  </sheetData>
  <sheetProtection selectLockedCells="1" selectUnlockedCells="1"/>
  <mergeCells count="18">
    <mergeCell ref="A13:D13"/>
    <mergeCell ref="A15:D15"/>
    <mergeCell ref="A17:D17"/>
    <mergeCell ref="A19:D19"/>
    <mergeCell ref="A40:C40"/>
    <mergeCell ref="A34:D34"/>
    <mergeCell ref="A20:A22"/>
    <mergeCell ref="A23:D23"/>
    <mergeCell ref="A24:A25"/>
    <mergeCell ref="A48:C48"/>
    <mergeCell ref="F14:G14"/>
    <mergeCell ref="A42:C42"/>
    <mergeCell ref="A44:C44"/>
    <mergeCell ref="A36:D36"/>
    <mergeCell ref="A38:C38"/>
    <mergeCell ref="H14:I14"/>
    <mergeCell ref="F35:G35"/>
    <mergeCell ref="H35:I35"/>
  </mergeCells>
  <phoneticPr fontId="5" type="noConversion"/>
  <pageMargins left="0.25" right="0.25" top="0.75" bottom="0.75" header="0.3" footer="0.3"/>
  <pageSetup paperSize="8" scale="87" firstPageNumber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Convertitore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Biselli</dc:creator>
  <cp:lastModifiedBy>Utente</cp:lastModifiedBy>
  <cp:lastPrinted>2021-06-11T12:42:36Z</cp:lastPrinted>
  <dcterms:created xsi:type="dcterms:W3CDTF">2020-11-29T09:54:02Z</dcterms:created>
  <dcterms:modified xsi:type="dcterms:W3CDTF">2022-05-30T11:54:54Z</dcterms:modified>
</cp:coreProperties>
</file>