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E:\gallese 11 marzo coronavisus\TRIBUTI\CANONE UNICO 2021\tariffe approvate 2021\"/>
    </mc:Choice>
  </mc:AlternateContent>
  <xr:revisionPtr revIDLastSave="0" documentId="8_{74E86DCB-1A2E-411E-8054-6DCCFF570FF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ubblicità" sheetId="2" r:id="rId1"/>
  </sheets>
  <calcPr calcId="191029"/>
</workbook>
</file>

<file path=xl/calcChain.xml><?xml version="1.0" encoding="utf-8"?>
<calcChain xmlns="http://schemas.openxmlformats.org/spreadsheetml/2006/main">
  <c r="C23" i="2" l="1"/>
  <c r="E15" i="2" l="1"/>
  <c r="F15" i="2" s="1"/>
  <c r="E14" i="2"/>
  <c r="F14" i="2" s="1"/>
  <c r="E13" i="2"/>
  <c r="F13" i="2" s="1"/>
  <c r="E12" i="2"/>
  <c r="F12" i="2" s="1"/>
  <c r="E11" i="2"/>
  <c r="E44" i="2"/>
  <c r="F44" i="2" s="1"/>
  <c r="E42" i="2"/>
  <c r="F42" i="2" s="1"/>
  <c r="E43" i="2"/>
  <c r="F43" i="2" s="1"/>
  <c r="E34" i="2"/>
  <c r="F34" i="2" s="1"/>
  <c r="G34" i="2" s="1"/>
  <c r="E33" i="2"/>
  <c r="F33" i="2" s="1"/>
  <c r="G33" i="2" s="1"/>
  <c r="E32" i="2"/>
  <c r="F32" i="2" s="1"/>
  <c r="G32" i="2" s="1"/>
  <c r="B24" i="2"/>
  <c r="C24" i="2"/>
  <c r="E24" i="2" s="1"/>
  <c r="F24" i="2" s="1"/>
  <c r="G24" i="2" s="1"/>
  <c r="B25" i="2"/>
  <c r="C25" i="2"/>
  <c r="E25" i="2" s="1"/>
  <c r="F25" i="2" s="1"/>
  <c r="G25" i="2" s="1"/>
  <c r="B26" i="2"/>
  <c r="C26" i="2"/>
  <c r="E26" i="2" s="1"/>
  <c r="F26" i="2" s="1"/>
  <c r="G26" i="2" s="1"/>
  <c r="B27" i="2"/>
  <c r="C27" i="2"/>
  <c r="E27" i="2" s="1"/>
  <c r="F27" i="2" s="1"/>
  <c r="G27" i="2" s="1"/>
  <c r="B28" i="2"/>
  <c r="C28" i="2"/>
  <c r="E28" i="2" s="1"/>
  <c r="F28" i="2" s="1"/>
  <c r="G28" i="2" s="1"/>
  <c r="B29" i="2"/>
  <c r="C29" i="2"/>
  <c r="E29" i="2" s="1"/>
  <c r="F29" i="2" s="1"/>
  <c r="G29" i="2" s="1"/>
  <c r="B30" i="2"/>
  <c r="C30" i="2"/>
  <c r="E30" i="2" s="1"/>
  <c r="F30" i="2" s="1"/>
  <c r="G30" i="2" s="1"/>
  <c r="E17" i="2"/>
  <c r="F17" i="2" s="1"/>
  <c r="E16" i="2"/>
  <c r="E8" i="2"/>
  <c r="F8" i="2" s="1"/>
  <c r="E5" i="2" l="1"/>
  <c r="F5" i="2" s="1"/>
  <c r="E41" i="2"/>
  <c r="F41" i="2" s="1"/>
  <c r="E39" i="2"/>
  <c r="F39" i="2" s="1"/>
  <c r="E38" i="2"/>
  <c r="F38" i="2" s="1"/>
  <c r="E37" i="2"/>
  <c r="F37" i="2" s="1"/>
  <c r="E36" i="2"/>
  <c r="F36" i="2" s="1"/>
  <c r="E35" i="2"/>
  <c r="F35" i="2" s="1"/>
  <c r="E31" i="2"/>
  <c r="F31" i="2" s="1"/>
  <c r="G31" i="2" s="1"/>
  <c r="E23" i="2"/>
  <c r="F23" i="2" s="1"/>
  <c r="G23" i="2" s="1"/>
  <c r="B23" i="2"/>
  <c r="F16" i="2"/>
  <c r="F11" i="2"/>
  <c r="E10" i="2"/>
  <c r="F10" i="2" s="1"/>
  <c r="E9" i="2"/>
  <c r="F9" i="2" s="1"/>
  <c r="E7" i="2"/>
  <c r="F7" i="2" s="1"/>
  <c r="E6" i="2"/>
  <c r="F6" i="2" s="1"/>
  <c r="E4" i="2"/>
  <c r="F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Ciardi</author>
  </authors>
  <commentList>
    <comment ref="G31" authorId="0" shapeId="0" xr:uid="{00000000-0006-0000-0000-000001000000}">
      <text>
        <r>
          <rPr>
            <b/>
            <sz val="9"/>
            <rFont val="Tahoma"/>
            <charset val="134"/>
          </rPr>
          <t>Andrea Ciardi:</t>
        </r>
        <r>
          <rPr>
            <sz val="9"/>
            <rFont val="Tahoma"/>
            <charset val="134"/>
          </rPr>
          <t xml:space="preserve">
15 GG.</t>
        </r>
      </text>
    </comment>
    <comment ref="G32" authorId="0" shapeId="0" xr:uid="{00000000-0006-0000-0000-000002000000}">
      <text>
        <r>
          <rPr>
            <b/>
            <sz val="9"/>
            <rFont val="Tahoma"/>
            <charset val="134"/>
          </rPr>
          <t>Andrea Ciardi:</t>
        </r>
        <r>
          <rPr>
            <sz val="9"/>
            <rFont val="Tahoma"/>
            <charset val="134"/>
          </rPr>
          <t xml:space="preserve">
15 GG.</t>
        </r>
      </text>
    </comment>
    <comment ref="G33" authorId="0" shapeId="0" xr:uid="{00000000-0006-0000-0000-000003000000}">
      <text>
        <r>
          <rPr>
            <b/>
            <sz val="9"/>
            <rFont val="Tahoma"/>
            <charset val="134"/>
          </rPr>
          <t>Andrea Ciardi:</t>
        </r>
        <r>
          <rPr>
            <sz val="9"/>
            <rFont val="Tahoma"/>
            <charset val="134"/>
          </rPr>
          <t xml:space="preserve">
15 GG.</t>
        </r>
      </text>
    </comment>
    <comment ref="G34" authorId="0" shapeId="0" xr:uid="{00000000-0006-0000-0000-000004000000}">
      <text>
        <r>
          <rPr>
            <b/>
            <sz val="9"/>
            <rFont val="Tahoma"/>
            <charset val="134"/>
          </rPr>
          <t>Andrea Ciardi:</t>
        </r>
        <r>
          <rPr>
            <sz val="9"/>
            <rFont val="Tahoma"/>
            <charset val="134"/>
          </rPr>
          <t xml:space="preserve">
15 GG.</t>
        </r>
      </text>
    </comment>
  </commentList>
</comments>
</file>

<file path=xl/sharedStrings.xml><?xml version="1.0" encoding="utf-8"?>
<sst xmlns="http://schemas.openxmlformats.org/spreadsheetml/2006/main" count="55" uniqueCount="50">
  <si>
    <t>ESPOSIZIONI PERMANENTI</t>
  </si>
  <si>
    <t>TARIFFE 2020</t>
  </si>
  <si>
    <t>TARIFFA 2021</t>
  </si>
  <si>
    <t>TIPOLOGIA</t>
  </si>
  <si>
    <t>CATEGORIA 1 SPECIALE</t>
  </si>
  <si>
    <t>CATEGORIA 2 NORMALE</t>
  </si>
  <si>
    <t>TARIFFA LEGGE</t>
  </si>
  <si>
    <t>ESPOSIZIONI TEMPORANEE</t>
  </si>
  <si>
    <t>TARIFFE 2020 1 MESE</t>
  </si>
  <si>
    <t>TARIFFA LEGGE GIORNO</t>
  </si>
  <si>
    <t>TARIFFA 30/15 GG.</t>
  </si>
  <si>
    <t>PROIEZIONI</t>
  </si>
  <si>
    <t>SONORA</t>
  </si>
  <si>
    <t>AEROMOBILI</t>
  </si>
  <si>
    <t>PALLONI FRENATI</t>
  </si>
  <si>
    <t>DISTRIBUZIONE MATERIALE</t>
  </si>
  <si>
    <t>COEFFICIENTE CAT.Unica</t>
  </si>
  <si>
    <t>NUOVA TARIFFA CAT.Unica</t>
  </si>
  <si>
    <t>TARIFFA GIORNO Unica</t>
  </si>
  <si>
    <t>ALLEGATO B</t>
  </si>
  <si>
    <t>OPACA  FINO A 1 MQ.</t>
  </si>
  <si>
    <t>OPACA  DA 1,01 MQ A 5 MQ.</t>
  </si>
  <si>
    <t>OPACA  DA 5,01 MQ A 8 MQ.</t>
  </si>
  <si>
    <t>OPACA  OLTRE 8 MQ</t>
  </si>
  <si>
    <t>LUMINOSA  FINO A 1 MQ.</t>
  </si>
  <si>
    <t>LUMINOSA  DA 1,01 MQ A 5 MQ.</t>
  </si>
  <si>
    <t>LUMINOSA  DA 5,01 MQ A 8 MQ.</t>
  </si>
  <si>
    <t>LUMINOSA  OLTRE 8 MQ</t>
  </si>
  <si>
    <t>PUBBLICITA' CON VEICOLI FINO A 5MQ.</t>
  </si>
  <si>
    <t>PUBBLICITA' CON VEICOLI OLTRE 5MQ.</t>
  </si>
  <si>
    <t>OPACA  FINO A 1 MQ. (min.30gg)</t>
  </si>
  <si>
    <t>OPACA  DA 1,01 MQ A 5 MQ. (min.30gg)</t>
  </si>
  <si>
    <t>OPACA  DA 5,01 MQ A 8 MQ. (min.30gg)</t>
  </si>
  <si>
    <t>OPACA  OLTRE 8 MQ (min.30gg)</t>
  </si>
  <si>
    <t>LUMINOSA  FINO A 1 MQ. (min.30gg)</t>
  </si>
  <si>
    <t>LUMINOSA  DA 1,01 MQ A 5 MQ. (min.30gg)</t>
  </si>
  <si>
    <t>LUMINOSA  DA 5,01 MQ A 8 MQ. (min.30gg)</t>
  </si>
  <si>
    <t>LUMINOSA  OLTRE 8 MQ (min.30gg)</t>
  </si>
  <si>
    <t>STRISCIONI TRASVERSALI FINO A 1MQ (min 15 gg)</t>
  </si>
  <si>
    <t>STRISCIONI TRASVERSALI DA 1,01 MQ a 5 MQ. (min 15 gg)</t>
  </si>
  <si>
    <t>STRISCIONI TRASVERSALI DA 5,01 MQ a 8 MQ. (min 15 gg)</t>
  </si>
  <si>
    <t>STRISCIONI TRASVERSALI OLTRE 8 MQ. (min 15 gg)</t>
  </si>
  <si>
    <t>manifesto fino a 1 MQ (per ogni 5 giorni successivi ai primi 10)</t>
  </si>
  <si>
    <t>manifesto fino a 1 MQ (per 10 gg di esposizione)</t>
  </si>
  <si>
    <t>manifesto maggiore di 1 MQ (per 10 gg di esposizione)</t>
  </si>
  <si>
    <t>manifesto  maggiore di 1 MQ (per ogni 5 giorni successivi ai primi 10)</t>
  </si>
  <si>
    <t>3) Messaggi su pannelli luminosi oltre 8 mq</t>
  </si>
  <si>
    <t>3) Messaggi su pannelli luminosi fino a 1 mq</t>
  </si>
  <si>
    <t>3) Messaggi su pannelli luminosi da mq 1,01 a 5  mq</t>
  </si>
  <si>
    <t xml:space="preserve">3) Messaggi su pannelli luminosi da 5,01 a 8 mq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</si>
</sst>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€&quot;\ #,##0.00;[Red]\-&quot;€&quot;\ #,##0.00"/>
    <numFmt numFmtId="165" formatCode="0.000"/>
    <numFmt numFmtId="166" formatCode="0.0000"/>
    <numFmt numFmtId="167" formatCode="&quot;€&quot;\ #,##0.00"/>
    <numFmt numFmtId="168" formatCode="[$€-410]\ #,##0.00;[Red]\-[$€-410]\ #,##0.00"/>
    <numFmt numFmtId="169" formatCode="0.00_ "/>
    <numFmt numFmtId="170" formatCode="[$€-410]\ #,###.00;[Red]\-[$€-410]\ #,###.00"/>
    <numFmt numFmtId="171" formatCode="0.000_ "/>
    <numFmt numFmtId="172" formatCode="&quot;€&quot;#,###.00_);[Red]\(&quot;€&quot;#,###.00\)"/>
  </numFmts>
  <fonts count="10">
    <font>
      <sz val="10"/>
      <color rgb="FF000000"/>
      <name val="Times New Roman"/>
      <charset val="204"/>
    </font>
    <font>
      <sz val="10"/>
      <color rgb="FF000000"/>
      <name val="Calibri"/>
      <charset val="1"/>
    </font>
    <font>
      <b/>
      <sz val="10"/>
      <color rgb="FF000000"/>
      <name val="Calibri"/>
      <charset val="1"/>
    </font>
    <font>
      <b/>
      <sz val="10"/>
      <name val="Calibri"/>
      <charset val="1"/>
    </font>
    <font>
      <sz val="10"/>
      <name val="Calibri"/>
      <charset val="1"/>
    </font>
    <font>
      <sz val="10"/>
      <color rgb="FF000000"/>
      <name val="Calibri"/>
      <charset val="134"/>
    </font>
    <font>
      <b/>
      <sz val="9"/>
      <name val="Tahoma"/>
      <charset val="134"/>
    </font>
    <font>
      <sz val="9"/>
      <name val="Tahoma"/>
      <charset val="134"/>
    </font>
    <font>
      <b/>
      <u/>
      <sz val="12"/>
      <color rgb="FF000000"/>
      <name val="Calibri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CCCCFF"/>
      </patternFill>
    </fill>
    <fill>
      <patternFill patternType="solid">
        <fgColor theme="9" tint="0.39994506668294322"/>
        <bgColor rgb="FFCCCC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CCCFF"/>
      </patternFill>
    </fill>
  </fills>
  <borders count="2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 style="hair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hair">
        <color indexed="64"/>
      </bottom>
      <diagonal/>
    </border>
    <border>
      <left style="medium">
        <color indexed="64"/>
      </left>
      <right style="dotted">
        <color auto="1"/>
      </right>
      <top style="hair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/>
    <xf numFmtId="165" fontId="1" fillId="0" borderId="0" xfId="0" applyNumberFormat="1" applyFont="1"/>
    <xf numFmtId="166" fontId="1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/>
    <xf numFmtId="168" fontId="2" fillId="0" borderId="1" xfId="0" applyNumberFormat="1" applyFont="1" applyBorder="1"/>
    <xf numFmtId="0" fontId="1" fillId="0" borderId="1" xfId="0" applyFont="1" applyBorder="1"/>
    <xf numFmtId="168" fontId="1" fillId="0" borderId="1" xfId="0" applyNumberFormat="1" applyFont="1" applyBorder="1"/>
    <xf numFmtId="168" fontId="1" fillId="0" borderId="0" xfId="0" applyNumberFormat="1" applyFont="1"/>
    <xf numFmtId="168" fontId="1" fillId="0" borderId="0" xfId="0" applyNumberFormat="1" applyFont="1" applyAlignment="1"/>
    <xf numFmtId="166" fontId="2" fillId="0" borderId="1" xfId="0" applyNumberFormat="1" applyFont="1" applyFill="1" applyBorder="1"/>
    <xf numFmtId="171" fontId="5" fillId="0" borderId="1" xfId="0" applyNumberFormat="1" applyFont="1" applyFill="1" applyBorder="1"/>
    <xf numFmtId="167" fontId="1" fillId="0" borderId="1" xfId="0" applyNumberFormat="1" applyFont="1" applyBorder="1"/>
    <xf numFmtId="164" fontId="1" fillId="0" borderId="1" xfId="0" applyNumberFormat="1" applyFont="1" applyBorder="1"/>
    <xf numFmtId="172" fontId="5" fillId="0" borderId="1" xfId="0" applyNumberFormat="1" applyFont="1" applyFill="1" applyBorder="1"/>
    <xf numFmtId="0" fontId="1" fillId="0" borderId="0" xfId="0" applyFont="1" applyBorder="1"/>
    <xf numFmtId="168" fontId="1" fillId="0" borderId="0" xfId="0" applyNumberFormat="1" applyFont="1" applyBorder="1"/>
    <xf numFmtId="168" fontId="1" fillId="0" borderId="0" xfId="0" applyNumberFormat="1" applyFont="1" applyBorder="1" applyAlignment="1"/>
    <xf numFmtId="0" fontId="2" fillId="3" borderId="2" xfId="0" applyFont="1" applyFill="1" applyBorder="1" applyAlignment="1"/>
    <xf numFmtId="168" fontId="2" fillId="0" borderId="2" xfId="0" applyNumberFormat="1" applyFont="1" applyBorder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/>
    <xf numFmtId="165" fontId="2" fillId="4" borderId="7" xfId="0" applyNumberFormat="1" applyFont="1" applyFill="1" applyBorder="1"/>
    <xf numFmtId="168" fontId="3" fillId="0" borderId="8" xfId="0" applyNumberFormat="1" applyFont="1" applyBorder="1"/>
    <xf numFmtId="169" fontId="2" fillId="4" borderId="7" xfId="0" applyNumberFormat="1" applyFont="1" applyFill="1" applyBorder="1"/>
    <xf numFmtId="168" fontId="1" fillId="0" borderId="8" xfId="0" applyNumberFormat="1" applyFont="1" applyBorder="1"/>
    <xf numFmtId="164" fontId="1" fillId="0" borderId="8" xfId="0" applyNumberFormat="1" applyFont="1" applyBorder="1"/>
    <xf numFmtId="168" fontId="1" fillId="0" borderId="9" xfId="0" applyNumberFormat="1" applyFont="1" applyBorder="1"/>
    <xf numFmtId="165" fontId="1" fillId="0" borderId="10" xfId="0" applyNumberFormat="1" applyFont="1" applyBorder="1"/>
    <xf numFmtId="166" fontId="1" fillId="0" borderId="11" xfId="0" applyNumberFormat="1" applyFont="1" applyBorder="1"/>
    <xf numFmtId="165" fontId="1" fillId="0" borderId="12" xfId="0" applyNumberFormat="1" applyFont="1" applyBorder="1"/>
    <xf numFmtId="167" fontId="1" fillId="0" borderId="13" xfId="0" applyNumberFormat="1" applyFont="1" applyBorder="1"/>
    <xf numFmtId="166" fontId="1" fillId="0" borderId="14" xfId="0" applyNumberFormat="1" applyFont="1" applyBorder="1"/>
    <xf numFmtId="170" fontId="4" fillId="0" borderId="8" xfId="0" applyNumberFormat="1" applyFont="1" applyBorder="1"/>
    <xf numFmtId="168" fontId="4" fillId="0" borderId="8" xfId="0" applyNumberFormat="1" applyFont="1" applyBorder="1"/>
    <xf numFmtId="165" fontId="8" fillId="0" borderId="0" xfId="0" applyNumberFormat="1" applyFont="1"/>
    <xf numFmtId="0" fontId="1" fillId="6" borderId="1" xfId="0" applyFont="1" applyFill="1" applyBorder="1"/>
    <xf numFmtId="168" fontId="1" fillId="6" borderId="1" xfId="0" applyNumberFormat="1" applyFont="1" applyFill="1" applyBorder="1"/>
    <xf numFmtId="168" fontId="1" fillId="6" borderId="2" xfId="0" applyNumberFormat="1" applyFont="1" applyFill="1" applyBorder="1" applyAlignment="1">
      <alignment horizontal="center"/>
    </xf>
    <xf numFmtId="165" fontId="2" fillId="7" borderId="17" xfId="0" applyNumberFormat="1" applyFont="1" applyFill="1" applyBorder="1"/>
    <xf numFmtId="168" fontId="4" fillId="6" borderId="18" xfId="0" applyNumberFormat="1" applyFont="1" applyFill="1" applyBorder="1"/>
    <xf numFmtId="165" fontId="2" fillId="7" borderId="19" xfId="0" applyNumberFormat="1" applyFont="1" applyFill="1" applyBorder="1"/>
    <xf numFmtId="168" fontId="4" fillId="6" borderId="20" xfId="0" applyNumberFormat="1" applyFont="1" applyFill="1" applyBorder="1"/>
    <xf numFmtId="0" fontId="9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838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G45"/>
  <sheetViews>
    <sheetView tabSelected="1" workbookViewId="0">
      <selection activeCell="G66" sqref="G66"/>
    </sheetView>
  </sheetViews>
  <sheetFormatPr defaultColWidth="12.83203125" defaultRowHeight="12.75"/>
  <cols>
    <col min="1" max="1" width="54.5" style="1" customWidth="1"/>
    <col min="2" max="2" width="22.33203125" style="1" customWidth="1"/>
    <col min="3" max="3" width="23.5" style="1" customWidth="1"/>
    <col min="4" max="4" width="23.1640625" style="2" customWidth="1"/>
    <col min="5" max="5" width="23.33203125" style="3" bestFit="1" customWidth="1"/>
    <col min="6" max="6" width="26" style="1" bestFit="1" customWidth="1"/>
    <col min="7" max="7" width="19.5" style="4" customWidth="1"/>
    <col min="8" max="8" width="12.83203125" style="3"/>
    <col min="9" max="1020" width="12.83203125" style="1"/>
  </cols>
  <sheetData>
    <row r="1" spans="1:8" ht="16.5" thickBot="1">
      <c r="A1" s="52" t="s">
        <v>0</v>
      </c>
      <c r="B1" s="53"/>
      <c r="C1" s="53"/>
      <c r="D1" s="53"/>
      <c r="E1" s="53"/>
      <c r="F1" s="53"/>
      <c r="G1" s="3"/>
      <c r="H1" s="37" t="s">
        <v>19</v>
      </c>
    </row>
    <row r="2" spans="1:8">
      <c r="A2" s="5"/>
      <c r="B2" s="46" t="s">
        <v>1</v>
      </c>
      <c r="C2" s="46"/>
      <c r="D2" s="20"/>
      <c r="E2" s="47" t="s">
        <v>2</v>
      </c>
      <c r="F2" s="49"/>
      <c r="G2" s="1"/>
    </row>
    <row r="3" spans="1:8" ht="12.75" customHeight="1">
      <c r="A3" s="6" t="s">
        <v>3</v>
      </c>
      <c r="B3" s="7" t="s">
        <v>4</v>
      </c>
      <c r="C3" s="7" t="s">
        <v>5</v>
      </c>
      <c r="D3" s="21" t="s">
        <v>6</v>
      </c>
      <c r="E3" s="24" t="s">
        <v>16</v>
      </c>
      <c r="F3" s="25" t="s">
        <v>17</v>
      </c>
      <c r="G3" s="1"/>
    </row>
    <row r="4" spans="1:8">
      <c r="A4" s="8" t="s">
        <v>20</v>
      </c>
      <c r="B4" s="9">
        <v>0</v>
      </c>
      <c r="C4" s="9">
        <v>11.36</v>
      </c>
      <c r="D4" s="22">
        <v>30</v>
      </c>
      <c r="E4" s="26">
        <f t="shared" ref="E4:E16" si="0">C4/D4</f>
        <v>0.37866666666666665</v>
      </c>
      <c r="F4" s="35">
        <f>D4*E4</f>
        <v>11.36</v>
      </c>
      <c r="G4" s="1"/>
    </row>
    <row r="5" spans="1:8">
      <c r="A5" s="8" t="s">
        <v>21</v>
      </c>
      <c r="B5" s="9">
        <v>0</v>
      </c>
      <c r="C5" s="9">
        <v>17.04</v>
      </c>
      <c r="D5" s="22">
        <v>30</v>
      </c>
      <c r="E5" s="26">
        <f t="shared" ref="E5" si="1">C5/D5</f>
        <v>0.56799999999999995</v>
      </c>
      <c r="F5" s="36">
        <f t="shared" ref="F5" si="2">D5*E5</f>
        <v>17.04</v>
      </c>
      <c r="G5" s="1"/>
    </row>
    <row r="6" spans="1:8">
      <c r="A6" s="8" t="s">
        <v>22</v>
      </c>
      <c r="B6" s="9">
        <v>0</v>
      </c>
      <c r="C6" s="9">
        <v>25.56</v>
      </c>
      <c r="D6" s="22">
        <v>30</v>
      </c>
      <c r="E6" s="26">
        <f t="shared" si="0"/>
        <v>0.85199999999999998</v>
      </c>
      <c r="F6" s="36">
        <f t="shared" ref="F6:F16" si="3">D6*E6</f>
        <v>25.56</v>
      </c>
      <c r="G6" s="1"/>
    </row>
    <row r="7" spans="1:8">
      <c r="A7" s="8" t="s">
        <v>23</v>
      </c>
      <c r="B7" s="9">
        <v>0</v>
      </c>
      <c r="C7" s="9">
        <v>34.090000000000003</v>
      </c>
      <c r="D7" s="22">
        <v>30</v>
      </c>
      <c r="E7" s="26">
        <f t="shared" si="0"/>
        <v>1.1363333333333334</v>
      </c>
      <c r="F7" s="36">
        <f t="shared" si="3"/>
        <v>34.090000000000003</v>
      </c>
      <c r="G7" s="1"/>
    </row>
    <row r="8" spans="1:8">
      <c r="A8" s="8" t="s">
        <v>24</v>
      </c>
      <c r="B8" s="9">
        <v>0</v>
      </c>
      <c r="C8" s="9">
        <v>22.72</v>
      </c>
      <c r="D8" s="22">
        <v>30</v>
      </c>
      <c r="E8" s="26">
        <f t="shared" ref="E8" si="4">C8/D8</f>
        <v>0.7573333333333333</v>
      </c>
      <c r="F8" s="36">
        <f t="shared" ref="F8" si="5">D8*E8</f>
        <v>22.72</v>
      </c>
      <c r="G8" s="1"/>
    </row>
    <row r="9" spans="1:8">
      <c r="A9" s="8" t="s">
        <v>25</v>
      </c>
      <c r="B9" s="9">
        <v>0</v>
      </c>
      <c r="C9" s="9">
        <v>34.090000000000003</v>
      </c>
      <c r="D9" s="22">
        <v>30</v>
      </c>
      <c r="E9" s="26">
        <f t="shared" si="0"/>
        <v>1.1363333333333334</v>
      </c>
      <c r="F9" s="36">
        <f t="shared" si="3"/>
        <v>34.090000000000003</v>
      </c>
      <c r="G9" s="1"/>
    </row>
    <row r="10" spans="1:8">
      <c r="A10" s="8" t="s">
        <v>26</v>
      </c>
      <c r="B10" s="9">
        <v>0</v>
      </c>
      <c r="C10" s="9">
        <v>42.61</v>
      </c>
      <c r="D10" s="22">
        <v>30</v>
      </c>
      <c r="E10" s="26">
        <f t="shared" si="0"/>
        <v>1.4203333333333332</v>
      </c>
      <c r="F10" s="36">
        <f t="shared" si="3"/>
        <v>42.61</v>
      </c>
      <c r="G10" s="1"/>
    </row>
    <row r="11" spans="1:8">
      <c r="A11" s="8" t="s">
        <v>27</v>
      </c>
      <c r="B11" s="9">
        <v>0</v>
      </c>
      <c r="C11" s="9">
        <v>51.13</v>
      </c>
      <c r="D11" s="22">
        <v>30</v>
      </c>
      <c r="E11" s="26">
        <f>C11/D11</f>
        <v>1.7043333333333335</v>
      </c>
      <c r="F11" s="36">
        <f t="shared" si="3"/>
        <v>51.13</v>
      </c>
      <c r="G11" s="1"/>
    </row>
    <row r="12" spans="1:8">
      <c r="A12" s="45" t="s">
        <v>47</v>
      </c>
      <c r="B12" s="9"/>
      <c r="C12" s="9">
        <v>33.049999999999997</v>
      </c>
      <c r="D12" s="22">
        <v>30</v>
      </c>
      <c r="E12" s="26">
        <f t="shared" ref="E12:E15" si="6">C12/D12</f>
        <v>1.1016666666666666</v>
      </c>
      <c r="F12" s="36">
        <f t="shared" ref="F12:F15" si="7">D12*E12</f>
        <v>33.049999999999997</v>
      </c>
      <c r="G12" s="1"/>
    </row>
    <row r="13" spans="1:8">
      <c r="A13" s="45" t="s">
        <v>48</v>
      </c>
      <c r="B13" s="9"/>
      <c r="C13" s="9">
        <v>49.58</v>
      </c>
      <c r="D13" s="22">
        <v>30</v>
      </c>
      <c r="E13" s="26">
        <f t="shared" si="6"/>
        <v>1.6526666666666665</v>
      </c>
      <c r="F13" s="36">
        <f t="shared" si="7"/>
        <v>49.58</v>
      </c>
      <c r="G13" s="1"/>
    </row>
    <row r="14" spans="1:8">
      <c r="A14" s="45" t="s">
        <v>49</v>
      </c>
      <c r="B14" s="9"/>
      <c r="C14" s="9">
        <v>74.37</v>
      </c>
      <c r="D14" s="22">
        <v>30</v>
      </c>
      <c r="E14" s="26">
        <f t="shared" si="6"/>
        <v>2.4790000000000001</v>
      </c>
      <c r="F14" s="36">
        <f t="shared" si="7"/>
        <v>74.37</v>
      </c>
      <c r="G14" s="1"/>
    </row>
    <row r="15" spans="1:8">
      <c r="A15" s="8" t="s">
        <v>46</v>
      </c>
      <c r="B15" s="9"/>
      <c r="C15" s="9">
        <v>99.16</v>
      </c>
      <c r="D15" s="22">
        <v>30</v>
      </c>
      <c r="E15" s="26">
        <f t="shared" si="6"/>
        <v>3.305333333333333</v>
      </c>
      <c r="F15" s="36">
        <f t="shared" si="7"/>
        <v>99.16</v>
      </c>
      <c r="G15" s="1"/>
    </row>
    <row r="16" spans="1:8">
      <c r="A16" s="38" t="s">
        <v>28</v>
      </c>
      <c r="B16" s="39"/>
      <c r="C16" s="39">
        <v>49.58</v>
      </c>
      <c r="D16" s="40">
        <v>30</v>
      </c>
      <c r="E16" s="41">
        <f t="shared" si="0"/>
        <v>1.6526666666666665</v>
      </c>
      <c r="F16" s="42">
        <f t="shared" si="3"/>
        <v>49.58</v>
      </c>
      <c r="G16" s="1"/>
    </row>
    <row r="17" spans="1:1021" ht="13.5" thickBot="1">
      <c r="A17" s="38" t="s">
        <v>29</v>
      </c>
      <c r="B17" s="39"/>
      <c r="C17" s="39">
        <v>74.37</v>
      </c>
      <c r="D17" s="40">
        <v>30</v>
      </c>
      <c r="E17" s="43">
        <f t="shared" ref="E17" si="8">C17/D17</f>
        <v>2.4790000000000001</v>
      </c>
      <c r="F17" s="44">
        <f t="shared" ref="F17" si="9">D17*E17</f>
        <v>74.37</v>
      </c>
      <c r="G17" s="1"/>
    </row>
    <row r="18" spans="1:1021">
      <c r="B18" s="10"/>
      <c r="C18" s="10"/>
      <c r="D18" s="11"/>
      <c r="F18" s="10"/>
    </row>
    <row r="19" spans="1:1021">
      <c r="B19" s="10"/>
      <c r="C19" s="10"/>
      <c r="D19" s="11"/>
      <c r="F19" s="10"/>
    </row>
    <row r="20" spans="1:1021" ht="13.5" thickBot="1">
      <c r="A20" s="50" t="s">
        <v>7</v>
      </c>
      <c r="B20" s="50"/>
      <c r="C20" s="50"/>
      <c r="D20" s="50"/>
      <c r="E20" s="51"/>
      <c r="F20" s="51"/>
      <c r="G20" s="51"/>
    </row>
    <row r="21" spans="1:1021" ht="12.75" customHeight="1">
      <c r="A21" s="5"/>
      <c r="B21" s="46" t="s">
        <v>8</v>
      </c>
      <c r="C21" s="46"/>
      <c r="D21" s="20"/>
      <c r="E21" s="47" t="s">
        <v>2</v>
      </c>
      <c r="F21" s="48"/>
      <c r="G21" s="49"/>
      <c r="AMG21" s="1"/>
    </row>
    <row r="22" spans="1:1021">
      <c r="A22" s="6" t="s">
        <v>3</v>
      </c>
      <c r="B22" s="7" t="s">
        <v>4</v>
      </c>
      <c r="C22" s="7" t="s">
        <v>5</v>
      </c>
      <c r="D22" s="21" t="s">
        <v>9</v>
      </c>
      <c r="E22" s="24" t="s">
        <v>16</v>
      </c>
      <c r="F22" s="12" t="s">
        <v>18</v>
      </c>
      <c r="G22" s="25" t="s">
        <v>10</v>
      </c>
      <c r="AMG22" s="1"/>
    </row>
    <row r="23" spans="1:1021">
      <c r="A23" s="45" t="s">
        <v>30</v>
      </c>
      <c r="B23" s="9">
        <f>B4/10</f>
        <v>0</v>
      </c>
      <c r="C23" s="9">
        <f>C4/10</f>
        <v>1.1359999999999999</v>
      </c>
      <c r="D23" s="22">
        <v>0.6</v>
      </c>
      <c r="E23" s="26">
        <f t="shared" ref="E23:E30" si="10">C23/D23</f>
        <v>1.8933333333333333</v>
      </c>
      <c r="F23" s="13">
        <f t="shared" ref="F23" si="11">D23*E23/30</f>
        <v>3.7866666666666667E-2</v>
      </c>
      <c r="G23" s="27">
        <f t="shared" ref="G23" si="12">F23*30</f>
        <v>1.1359999999999999</v>
      </c>
      <c r="AMG23" s="1"/>
    </row>
    <row r="24" spans="1:1021">
      <c r="A24" s="45" t="s">
        <v>31</v>
      </c>
      <c r="B24" s="9">
        <f t="shared" ref="B24:C24" si="13">B5/10</f>
        <v>0</v>
      </c>
      <c r="C24" s="9">
        <f t="shared" si="13"/>
        <v>1.704</v>
      </c>
      <c r="D24" s="22">
        <v>0.6</v>
      </c>
      <c r="E24" s="26">
        <f t="shared" si="10"/>
        <v>2.84</v>
      </c>
      <c r="F24" s="13">
        <f t="shared" ref="F24:F30" si="14">D24*E24/30</f>
        <v>5.6799999999999996E-2</v>
      </c>
      <c r="G24" s="27">
        <f t="shared" ref="G24:G30" si="15">F24*30</f>
        <v>1.704</v>
      </c>
      <c r="AMG24" s="1"/>
    </row>
    <row r="25" spans="1:1021">
      <c r="A25" s="45" t="s">
        <v>32</v>
      </c>
      <c r="B25" s="9">
        <f t="shared" ref="B25:C25" si="16">B6/10</f>
        <v>0</v>
      </c>
      <c r="C25" s="9">
        <f t="shared" si="16"/>
        <v>2.556</v>
      </c>
      <c r="D25" s="22">
        <v>0.6</v>
      </c>
      <c r="E25" s="26">
        <f t="shared" si="10"/>
        <v>4.2600000000000007</v>
      </c>
      <c r="F25" s="13">
        <f t="shared" si="14"/>
        <v>8.5200000000000012E-2</v>
      </c>
      <c r="G25" s="27">
        <f t="shared" si="15"/>
        <v>2.5560000000000005</v>
      </c>
      <c r="AMG25" s="1"/>
    </row>
    <row r="26" spans="1:1021">
      <c r="A26" s="45" t="s">
        <v>33</v>
      </c>
      <c r="B26" s="9">
        <f t="shared" ref="B26:C26" si="17">B7/10</f>
        <v>0</v>
      </c>
      <c r="C26" s="9">
        <f t="shared" si="17"/>
        <v>3.4090000000000003</v>
      </c>
      <c r="D26" s="22">
        <v>0.6</v>
      </c>
      <c r="E26" s="26">
        <f t="shared" si="10"/>
        <v>5.6816666666666675</v>
      </c>
      <c r="F26" s="13">
        <f t="shared" si="14"/>
        <v>0.11363333333333334</v>
      </c>
      <c r="G26" s="27">
        <f t="shared" si="15"/>
        <v>3.4090000000000003</v>
      </c>
      <c r="AMG26" s="1"/>
    </row>
    <row r="27" spans="1:1021">
      <c r="A27" s="45" t="s">
        <v>34</v>
      </c>
      <c r="B27" s="9">
        <f t="shared" ref="B27:C27" si="18">B8/10</f>
        <v>0</v>
      </c>
      <c r="C27" s="9">
        <f t="shared" si="18"/>
        <v>2.2719999999999998</v>
      </c>
      <c r="D27" s="22">
        <v>0.6</v>
      </c>
      <c r="E27" s="26">
        <f t="shared" si="10"/>
        <v>3.7866666666666666</v>
      </c>
      <c r="F27" s="13">
        <f t="shared" si="14"/>
        <v>7.5733333333333333E-2</v>
      </c>
      <c r="G27" s="27">
        <f t="shared" si="15"/>
        <v>2.2719999999999998</v>
      </c>
      <c r="AMG27" s="1"/>
    </row>
    <row r="28" spans="1:1021">
      <c r="A28" s="45" t="s">
        <v>35</v>
      </c>
      <c r="B28" s="9">
        <f t="shared" ref="B28:C28" si="19">B9/10</f>
        <v>0</v>
      </c>
      <c r="C28" s="9">
        <f t="shared" si="19"/>
        <v>3.4090000000000003</v>
      </c>
      <c r="D28" s="22">
        <v>0.6</v>
      </c>
      <c r="E28" s="26">
        <f t="shared" si="10"/>
        <v>5.6816666666666675</v>
      </c>
      <c r="F28" s="13">
        <f t="shared" si="14"/>
        <v>0.11363333333333334</v>
      </c>
      <c r="G28" s="27">
        <f t="shared" si="15"/>
        <v>3.4090000000000003</v>
      </c>
      <c r="AMG28" s="1"/>
    </row>
    <row r="29" spans="1:1021">
      <c r="A29" s="45" t="s">
        <v>36</v>
      </c>
      <c r="B29" s="9">
        <f t="shared" ref="B29:C29" si="20">B10/10</f>
        <v>0</v>
      </c>
      <c r="C29" s="9">
        <f t="shared" si="20"/>
        <v>4.2610000000000001</v>
      </c>
      <c r="D29" s="22">
        <v>0.6</v>
      </c>
      <c r="E29" s="26">
        <f t="shared" si="10"/>
        <v>7.1016666666666675</v>
      </c>
      <c r="F29" s="13">
        <f t="shared" si="14"/>
        <v>0.14203333333333334</v>
      </c>
      <c r="G29" s="27">
        <f t="shared" si="15"/>
        <v>4.2610000000000001</v>
      </c>
      <c r="AMG29" s="1"/>
    </row>
    <row r="30" spans="1:1021">
      <c r="A30" s="45" t="s">
        <v>37</v>
      </c>
      <c r="B30" s="9">
        <f t="shared" ref="B30:C30" si="21">B11/10</f>
        <v>0</v>
      </c>
      <c r="C30" s="9">
        <f t="shared" si="21"/>
        <v>5.1130000000000004</v>
      </c>
      <c r="D30" s="22">
        <v>0.6</v>
      </c>
      <c r="E30" s="26">
        <f t="shared" si="10"/>
        <v>8.5216666666666683</v>
      </c>
      <c r="F30" s="13">
        <f t="shared" si="14"/>
        <v>0.17043333333333335</v>
      </c>
      <c r="G30" s="27">
        <f t="shared" si="15"/>
        <v>5.1130000000000004</v>
      </c>
      <c r="AMG30" s="1"/>
    </row>
    <row r="31" spans="1:1021">
      <c r="A31" s="45" t="s">
        <v>38</v>
      </c>
      <c r="B31" s="14">
        <v>0</v>
      </c>
      <c r="C31" s="9">
        <v>11.36</v>
      </c>
      <c r="D31" s="22">
        <v>0.6</v>
      </c>
      <c r="E31" s="26">
        <f t="shared" ref="E31:E39" si="22">C31/D31</f>
        <v>18.933333333333334</v>
      </c>
      <c r="F31" s="13">
        <f>D31*E31/15</f>
        <v>0.7573333333333333</v>
      </c>
      <c r="G31" s="28">
        <f>F31*15</f>
        <v>11.36</v>
      </c>
      <c r="AMG31" s="1"/>
    </row>
    <row r="32" spans="1:1021">
      <c r="A32" s="45" t="s">
        <v>39</v>
      </c>
      <c r="B32" s="14">
        <v>0</v>
      </c>
      <c r="C32" s="9">
        <v>17.04</v>
      </c>
      <c r="D32" s="22">
        <v>0.6</v>
      </c>
      <c r="E32" s="26">
        <f t="shared" si="22"/>
        <v>28.4</v>
      </c>
      <c r="F32" s="13">
        <f>D32*E32/15</f>
        <v>1.1359999999999999</v>
      </c>
      <c r="G32" s="28">
        <f>F32*15</f>
        <v>17.04</v>
      </c>
      <c r="AMG32" s="1"/>
    </row>
    <row r="33" spans="1:1021">
      <c r="A33" s="45" t="s">
        <v>40</v>
      </c>
      <c r="B33" s="14">
        <v>0</v>
      </c>
      <c r="C33" s="9">
        <v>25.56</v>
      </c>
      <c r="D33" s="22">
        <v>0.6</v>
      </c>
      <c r="E33" s="26">
        <f t="shared" si="22"/>
        <v>42.6</v>
      </c>
      <c r="F33" s="13">
        <f>D33*E33/15</f>
        <v>1.704</v>
      </c>
      <c r="G33" s="28">
        <f>F33*15</f>
        <v>25.56</v>
      </c>
      <c r="AMG33" s="1"/>
    </row>
    <row r="34" spans="1:1021">
      <c r="A34" s="45" t="s">
        <v>41</v>
      </c>
      <c r="B34" s="14">
        <v>0</v>
      </c>
      <c r="C34" s="9">
        <v>34.090000000000003</v>
      </c>
      <c r="D34" s="22">
        <v>0.6</v>
      </c>
      <c r="E34" s="26">
        <f t="shared" si="22"/>
        <v>56.816666666666677</v>
      </c>
      <c r="F34" s="13">
        <f>D34*E34/15</f>
        <v>2.2726666666666668</v>
      </c>
      <c r="G34" s="28">
        <f>F34*15</f>
        <v>34.090000000000003</v>
      </c>
      <c r="AMG34" s="1"/>
    </row>
    <row r="35" spans="1:1021">
      <c r="A35" s="8" t="s">
        <v>11</v>
      </c>
      <c r="B35" s="8"/>
      <c r="C35" s="9">
        <v>2.0699999999999998</v>
      </c>
      <c r="D35" s="22">
        <v>0.6</v>
      </c>
      <c r="E35" s="26">
        <f t="shared" si="22"/>
        <v>3.4499999999999997</v>
      </c>
      <c r="F35" s="13">
        <f>D35*E35</f>
        <v>2.0699999999999998</v>
      </c>
      <c r="G35" s="29"/>
      <c r="AMG35" s="1"/>
    </row>
    <row r="36" spans="1:1021">
      <c r="A36" s="8" t="s">
        <v>12</v>
      </c>
      <c r="B36" s="8"/>
      <c r="C36" s="9">
        <v>6.2</v>
      </c>
      <c r="D36" s="22">
        <v>0.6</v>
      </c>
      <c r="E36" s="26">
        <f t="shared" si="22"/>
        <v>10.333333333333334</v>
      </c>
      <c r="F36" s="16">
        <f>D36*E36</f>
        <v>6.2</v>
      </c>
      <c r="G36" s="27"/>
      <c r="AMG36" s="1"/>
    </row>
    <row r="37" spans="1:1021">
      <c r="A37" s="8" t="s">
        <v>13</v>
      </c>
      <c r="B37" s="8"/>
      <c r="C37" s="9">
        <v>49.58</v>
      </c>
      <c r="D37" s="22">
        <v>0.6</v>
      </c>
      <c r="E37" s="26">
        <f t="shared" si="22"/>
        <v>82.63333333333334</v>
      </c>
      <c r="F37" s="16">
        <f>D37*E37</f>
        <v>49.580000000000005</v>
      </c>
      <c r="G37" s="27"/>
      <c r="AMG37" s="1"/>
    </row>
    <row r="38" spans="1:1021">
      <c r="A38" s="8" t="s">
        <v>14</v>
      </c>
      <c r="B38" s="8"/>
      <c r="C38" s="9">
        <v>24.79</v>
      </c>
      <c r="D38" s="22">
        <v>0.6</v>
      </c>
      <c r="E38" s="26">
        <f t="shared" si="22"/>
        <v>41.31666666666667</v>
      </c>
      <c r="F38" s="16">
        <f>D38*E38</f>
        <v>24.790000000000003</v>
      </c>
      <c r="G38" s="27"/>
      <c r="AMG38" s="1"/>
    </row>
    <row r="39" spans="1:1021">
      <c r="A39" s="8" t="s">
        <v>15</v>
      </c>
      <c r="B39" s="8"/>
      <c r="C39" s="9">
        <v>2.0699999999999998</v>
      </c>
      <c r="D39" s="22">
        <v>0.6</v>
      </c>
      <c r="E39" s="26">
        <f t="shared" si="22"/>
        <v>3.4499999999999997</v>
      </c>
      <c r="F39" s="16">
        <f>D39*E39</f>
        <v>2.0699999999999998</v>
      </c>
      <c r="G39" s="27"/>
      <c r="AMG39" s="1"/>
    </row>
    <row r="40" spans="1:1021">
      <c r="A40" s="17"/>
      <c r="B40" s="17"/>
      <c r="C40" s="18"/>
      <c r="D40" s="19"/>
      <c r="E40" s="30"/>
      <c r="F40" s="17"/>
      <c r="G40" s="31"/>
    </row>
    <row r="41" spans="1:1021">
      <c r="A41" s="45" t="s">
        <v>43</v>
      </c>
      <c r="B41" s="8"/>
      <c r="C41" s="9">
        <v>1.03</v>
      </c>
      <c r="D41" s="22">
        <v>0.6</v>
      </c>
      <c r="E41" s="26">
        <f>C41/D41</f>
        <v>1.7166666666666668</v>
      </c>
      <c r="F41" s="9">
        <f>D41*E41</f>
        <v>1.03</v>
      </c>
      <c r="G41" s="31"/>
    </row>
    <row r="42" spans="1:1021">
      <c r="A42" s="45" t="s">
        <v>42</v>
      </c>
      <c r="B42" s="8"/>
      <c r="C42" s="9">
        <v>0.31</v>
      </c>
      <c r="D42" s="22">
        <v>0.6</v>
      </c>
      <c r="E42" s="26">
        <f>C42/D42</f>
        <v>0.51666666666666672</v>
      </c>
      <c r="F42" s="9">
        <f>D42*E42</f>
        <v>0.31</v>
      </c>
      <c r="G42" s="31"/>
    </row>
    <row r="43" spans="1:1021">
      <c r="A43" s="45" t="s">
        <v>44</v>
      </c>
      <c r="B43" s="8"/>
      <c r="C43" s="9">
        <v>1.55</v>
      </c>
      <c r="D43" s="22">
        <v>0.6</v>
      </c>
      <c r="E43" s="26">
        <f>C43/D43</f>
        <v>2.5833333333333335</v>
      </c>
      <c r="F43" s="9">
        <f>D43*E43</f>
        <v>1.55</v>
      </c>
      <c r="G43" s="31"/>
    </row>
    <row r="44" spans="1:1021">
      <c r="A44" s="45" t="s">
        <v>45</v>
      </c>
      <c r="B44" s="8"/>
      <c r="C44" s="9">
        <v>0.46</v>
      </c>
      <c r="D44" s="22">
        <v>0.6</v>
      </c>
      <c r="E44" s="26">
        <f>C44/D44</f>
        <v>0.76666666666666672</v>
      </c>
      <c r="F44" s="9">
        <f>D44*E44</f>
        <v>0.46</v>
      </c>
      <c r="G44" s="31"/>
    </row>
    <row r="45" spans="1:1021" ht="13.5" thickBot="1">
      <c r="A45" s="8"/>
      <c r="B45" s="8"/>
      <c r="C45" s="15"/>
      <c r="D45" s="23"/>
      <c r="E45" s="32"/>
      <c r="F45" s="33"/>
      <c r="G45" s="34"/>
    </row>
  </sheetData>
  <mergeCells count="6">
    <mergeCell ref="B21:C21"/>
    <mergeCell ref="E21:G21"/>
    <mergeCell ref="A20:G20"/>
    <mergeCell ref="A1:F1"/>
    <mergeCell ref="B2:C2"/>
    <mergeCell ref="E2:F2"/>
  </mergeCells>
  <pageMargins left="0.78749999999999998" right="0.78749999999999998" top="1.05277777777778" bottom="1.05277777777778" header="0.78749999999999998" footer="0.78749999999999998"/>
  <pageSetup paperSize="9" scale="70" firstPageNumber="0" orientation="landscape" useFirstPageNumber="1" horizontalDpi="300" verticalDpi="300" r:id="rId1"/>
  <headerFooter>
    <oddHeader>&amp;C&amp;12&amp;A</oddHeader>
    <oddFooter>&amp;C&amp;12Pagina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Pubblicità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1 TARIFFE TOSAP 2019</dc:title>
  <dc:creator>daria.sbordoni</dc:creator>
  <cp:lastModifiedBy>RAGIONERIA</cp:lastModifiedBy>
  <cp:revision>21</cp:revision>
  <cp:lastPrinted>2021-06-04T13:47:23Z</cp:lastPrinted>
  <dcterms:created xsi:type="dcterms:W3CDTF">2020-12-18T18:26:00Z</dcterms:created>
  <dcterms:modified xsi:type="dcterms:W3CDTF">2021-07-26T14:05:44Z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