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1" authorId="0">
      <text>
        <r>
          <rPr>
            <sz val="12"/>
            <rFont val="Calibri"/>
            <family val="2"/>
            <charset val="1"/>
          </rPr>
          <t xml:space="preserve">Tariffa base  x coefficiente  x 6 ore x 52 settimane x mq : 24 ore
</t>
        </r>
      </text>
    </comment>
    <comment ref="A22" authorId="0">
      <text>
        <r>
          <rPr>
            <sz val="11"/>
            <color rgb="FF000000"/>
            <rFont val="Calibri"/>
            <family val="2"/>
            <charset val="1"/>
          </rPr>
          <t xml:space="preserve">Tariffa base x coefficiente x 11 ore x Mq : 24 ore</t>
        </r>
      </text>
    </comment>
  </commentList>
</comments>
</file>

<file path=xl/sharedStrings.xml><?xml version="1.0" encoding="utf-8"?>
<sst xmlns="http://schemas.openxmlformats.org/spreadsheetml/2006/main" count="109" uniqueCount="71">
  <si>
    <t xml:space="preserve">TIPOLOGIA DI OCCUPAZIONE</t>
  </si>
  <si>
    <t xml:space="preserve">COEFFICIENTI MOLTIPLICATORI</t>
  </si>
  <si>
    <t xml:space="preserve">1^ CATEGORIA</t>
  </si>
  <si>
    <t xml:space="preserve">2^ CATEGORIA</t>
  </si>
  <si>
    <t xml:space="preserve">TARIFFA 1^ CATEGORIA al Mq/Ml</t>
  </si>
  <si>
    <t xml:space="preserve">TARIFFA 2^ CATEGORIA al Mq/Ml</t>
  </si>
  <si>
    <t xml:space="preserve">CHIOSCHI</t>
  </si>
  <si>
    <t xml:space="preserve">SPAZI SOPRASTANTI</t>
  </si>
  <si>
    <t xml:space="preserve">SPAZI SOTTOSTANTI(CISTERNE, POZZETTI E SIMILI)</t>
  </si>
  <si>
    <t xml:space="preserve">SOTTOSUOLO (CAVI, CONDUTTURE E SIMILI)</t>
  </si>
  <si>
    <t xml:space="preserve">PASSI CARRABILI</t>
  </si>
  <si>
    <t xml:space="preserve">ACCESSI CARRABILI A FILO DEL MANTO STRADALE</t>
  </si>
  <si>
    <t xml:space="preserve">PASSI DI ACCESSO AD IMPIANTI DI DISTRIBUZIONE CARBURANTI</t>
  </si>
  <si>
    <t xml:space="preserve">PUBBLICI ESERCIZI (BAR, RISTORANTI)</t>
  </si>
  <si>
    <t xml:space="preserve">ATTIVITA' EDILIZIA</t>
  </si>
  <si>
    <t xml:space="preserve">MANIFESTAZIONI POLITICHE, CULTURALI O SPORTIVE</t>
  </si>
  <si>
    <t xml:space="preserve">MERCATI SETTIMANALI</t>
  </si>
  <si>
    <t xml:space="preserve">ESERCIZI COMMERCIALI</t>
  </si>
  <si>
    <t xml:space="preserve">OCCUPAZIONI TEMPORANEE EFFETTUATE DURANTE L'ANNO</t>
  </si>
  <si>
    <t xml:space="preserve">FIERE</t>
  </si>
  <si>
    <t xml:space="preserve">IMPIANTI DISTRIBUTORI DI CARBURANTE</t>
  </si>
  <si>
    <t xml:space="preserve">ALTRE ATTIVITA'</t>
  </si>
  <si>
    <t xml:space="preserve">OCCUPAZIONI TEMPORANEE PER OPERE PUBBLICHE REALIZZATE DA TERZI PER CONTO DELL'AMM.NE COMUNALE</t>
  </si>
  <si>
    <t xml:space="preserve">PUBBLICI SPETTACOLI ITINERANTI (CIRCO E SIMILI)</t>
  </si>
  <si>
    <r>
      <rPr>
        <b val="true"/>
        <sz val="14"/>
        <color rgb="FF000000"/>
        <rFont val="Calibri"/>
        <family val="2"/>
        <charset val="1"/>
      </rPr>
      <t xml:space="preserve">MERCATI GIORNALIERA </t>
    </r>
    <r>
      <rPr>
        <sz val="14"/>
        <color rgb="FF000000"/>
        <rFont val="Calibri"/>
        <family val="2"/>
        <charset val="1"/>
      </rPr>
      <t xml:space="preserve">al Mq</t>
    </r>
    <r>
      <rPr>
        <b val="true"/>
        <sz val="14"/>
        <color rgb="FF000000"/>
        <rFont val="Calibri"/>
        <family val="2"/>
        <charset val="1"/>
      </rPr>
      <t xml:space="preserve">  </t>
    </r>
    <r>
      <rPr>
        <sz val="14"/>
        <color rgb="FF000000"/>
        <rFont val="Calibri"/>
        <family val="2"/>
        <charset val="1"/>
      </rPr>
      <t xml:space="preserve">( CUP attualmente calcolato a ore  ) </t>
    </r>
    <r>
      <rPr>
        <sz val="7"/>
        <color rgb="FF000000"/>
        <rFont val="Calibri"/>
        <family val="2"/>
        <charset val="1"/>
      </rPr>
      <t xml:space="preserve">per il calcolo visualizza commento </t>
    </r>
  </si>
  <si>
    <r>
      <rPr>
        <b val="true"/>
        <sz val="14"/>
        <color rgb="FF000000"/>
        <rFont val="Calibri"/>
        <family val="2"/>
        <charset val="1"/>
      </rPr>
      <t xml:space="preserve">FIERE GIORNALIERA </t>
    </r>
    <r>
      <rPr>
        <sz val="14"/>
        <color rgb="FF000000"/>
        <rFont val="Calibri"/>
        <family val="2"/>
        <charset val="1"/>
      </rPr>
      <t xml:space="preserve">al Mq  ( CUP attualmente calcolato a ore )  </t>
    </r>
    <r>
      <rPr>
        <sz val="7"/>
        <color rgb="FF000000"/>
        <rFont val="Calibri"/>
        <family val="2"/>
        <charset val="1"/>
      </rPr>
      <t xml:space="preserve">per il calcolo visualizza commento </t>
    </r>
  </si>
  <si>
    <t xml:space="preserve">FORMULA attualmente adottata per CUP occupazione suolo giornaliero : tariffa base X coefficiente X  giorni   X ore  (se a ore) x MQ / 24 ore (se a ore)</t>
  </si>
  <si>
    <t xml:space="preserve">PUBBLICITA’ ORDINARIA</t>
  </si>
  <si>
    <t xml:space="preserve">ANNUALE</t>
  </si>
  <si>
    <t xml:space="preserve">1 Mese o frazione</t>
  </si>
  <si>
    <t xml:space="preserve">2 Mesi o frazione</t>
  </si>
  <si>
    <t xml:space="preserve">3 Mesi o frazione</t>
  </si>
  <si>
    <t xml:space="preserve">Insegne, cartelli, locandine, targhe, stendardi o qualsiasi altro mezzo</t>
  </si>
  <si>
    <t xml:space="preserve">superficie fino a 1</t>
  </si>
  <si>
    <t xml:space="preserve">superficie compresa tra metri quadrati 1,01 e 5,00</t>
  </si>
  <si>
    <t xml:space="preserve">superficie compresa tra metri quadrati 5,01 e 8,00</t>
  </si>
  <si>
    <t xml:space="preserve">AUMENTATO DEL 50% (0,4543)</t>
  </si>
  <si>
    <t xml:space="preserve">superiore a metri quadrati 8,01</t>
  </si>
  <si>
    <t xml:space="preserve">AUMENTATO DEL 100% (0,4543)</t>
  </si>
  <si>
    <t xml:space="preserve">PUBBLICITA’ LUMINOSA (AUMENTATA DEL 100%)</t>
  </si>
  <si>
    <t xml:space="preserve">superficie fino a 1,00 Mq</t>
  </si>
  <si>
    <t xml:space="preserve">PUBBLICITÀ EFFETTUATA CON PANNELLI LUMINOSI
E PROIEZIONI</t>
  </si>
  <si>
    <t xml:space="preserve">Per la pubblicità effettuata per conto altrui con insegne, pannelli o altre analoghe strutture caratterizzate dall'impiego di diodi luminosi, lampadine e simili mediante controllo elettronico, elettromeccanico o comunque programmato in modo da garantire la variabilità del messaggio o la sua visione in forma intermittente, lampeggiante o similare</t>
  </si>
  <si>
    <t xml:space="preserve">METRO QUADRATO</t>
  </si>
  <si>
    <t xml:space="preserve">EFFETTUATA PER CONTO PROPRIO DALL'IMPRESA</t>
  </si>
  <si>
    <t xml:space="preserve">AL GIORNO</t>
  </si>
  <si>
    <t xml:space="preserve">Per la pubblicità realizzata in luoghi pubblici o aperti al
pubblico attraverso diapositive, proiezioni luminose o
cinematografiche effettuate su schermi o pareti riflettenti,
indipendentemente dal numero dei messaggi e dalla superficie
adibita alla proiezione </t>
  </si>
  <si>
    <t xml:space="preserve">FINO A TRENTA GIORNI</t>
  </si>
  <si>
    <t xml:space="preserve">OLTRE I TRENTA GIORNI</t>
  </si>
  <si>
    <t xml:space="preserve">PUBBLICITÀ VARIA</t>
  </si>
  <si>
    <t xml:space="preserve">Per la pubblicità effettuata da aeromobili mediante scritte,
striscioni, disegni fumogeni, lancio di oggetti o manifestini, ivi
compresa quella eseguita su specchi d'acqua e fasce marittime
limitrofi al territorio comunale, per ogni giorno o frazione,
indipendentemente dai soggetti pubblicizzati</t>
  </si>
  <si>
    <t xml:space="preserve">Per la pubblicità eseguita con palloni frenati e simili</t>
  </si>
  <si>
    <t xml:space="preserve">Per la pubblicità effettuata mediante distribuzione, anche con
veicoli, di manifestini o di altro materiale pubblicitario, oppure
mediante persone circolanti con cartelli o altri mezzi
pubblicitari (AL GIORNO A PERSONA)</t>
  </si>
  <si>
    <t xml:space="preserve">Per la pubblicità effettuata a mezzo di apparecchi amplificatori
e simili, per ciascun punto</t>
  </si>
  <si>
    <t xml:space="preserve">PUBBLICITÀ EFFETTUATA CON VEICOLI  - PUBBLICITÀ EFFETTUATA ALL'ESTERNO DEL VEICOLO - CON RIMORCHIO</t>
  </si>
  <si>
    <t xml:space="preserve">PUBBLICHE AFFISSIONI</t>
  </si>
  <si>
    <t xml:space="preserve">TARIFFA 1^ CATEGORIA</t>
  </si>
  <si>
    <t xml:space="preserve">Per ciascun foglio di dimensione fino a cm 70 x 100</t>
  </si>
  <si>
    <t xml:space="preserve">per i primi 10 giorni</t>
  </si>
  <si>
    <t xml:space="preserve">per ogni periodo successivo di 5 giorni o frazione</t>
  </si>
  <si>
    <t xml:space="preserve">MANIFESTI DI Cm 70X100 = FOGLI 1</t>
  </si>
  <si>
    <t xml:space="preserve">MANIFESTI DI Cm 100X140 = FOGLI 2</t>
  </si>
  <si>
    <t xml:space="preserve">MANIFESTI DI Cm 140X200 = FOGLI 4</t>
  </si>
  <si>
    <t xml:space="preserve">MANIFESTI DI Cm 600X300 = FOGLI 24</t>
  </si>
  <si>
    <t xml:space="preserve">ANNOTAZIONI</t>
  </si>
  <si>
    <t xml:space="preserve">Per ogni commissione inferiore a 50 fogli il diritto è maggiorato del 50%</t>
  </si>
  <si>
    <t xml:space="preserve">Per i manifesti costituiti da 8 a 12 fogli il diritto è maggiorato del 50%</t>
  </si>
  <si>
    <t xml:space="preserve">Per i manifesti costituiti da più di 12 fogli il diritto è maggiorato del 100%</t>
  </si>
  <si>
    <t xml:space="preserve">Per i manifesti con "prefissata" il diritto è maggiorato del 100%</t>
  </si>
  <si>
    <t xml:space="preserve">Aumento stagionale dal 01/05 al 30/09 il diritto è maggiorato del 50%</t>
  </si>
  <si>
    <t xml:space="preserve">DIRITTI DI URGENZA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</si>
</sst>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€-2]\ #,##0.0000;[RED]\-[$€-2]\ #,##0.0000"/>
    <numFmt numFmtId="166" formatCode="0%"/>
    <numFmt numFmtId="167" formatCode="[$€-2]\ #,##0.00;[RED]\-[$€-2]\ #,##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 val="true"/>
      <sz val="11"/>
      <color rgb="FF1F497D"/>
      <name val="Calibri"/>
      <family val="2"/>
      <charset val="1"/>
    </font>
    <font>
      <i val="true"/>
      <sz val="14"/>
      <color rgb="FF000000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8.60546875" defaultRowHeight="18.75" zeroHeight="false" outlineLevelRow="0" outlineLevelCol="0"/>
  <cols>
    <col collapsed="false" customWidth="true" hidden="false" outlineLevel="0" max="1" min="1" style="1" width="90.2"/>
    <col collapsed="false" customWidth="true" hidden="false" outlineLevel="0" max="2" min="2" style="2" width="16.87"/>
    <col collapsed="false" customWidth="true" hidden="false" outlineLevel="0" max="3" min="3" style="0" width="13.86"/>
    <col collapsed="false" customWidth="true" hidden="false" outlineLevel="0" max="4" min="4" style="0" width="13.7"/>
    <col collapsed="false" customWidth="true" hidden="false" outlineLevel="0" max="6" min="5" style="3" width="11.3"/>
    <col collapsed="false" customWidth="true" hidden="false" outlineLevel="0" max="7" min="7" style="0" width="11.42"/>
    <col collapsed="false" customWidth="true" hidden="false" outlineLevel="0" max="8" min="8" style="0" width="10.85"/>
  </cols>
  <sheetData>
    <row r="1" customFormat="false" ht="45" hidden="false" customHeight="false" outlineLevel="0" collapsed="false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</row>
    <row r="2" customFormat="false" ht="13.8" hidden="false" customHeight="false" outlineLevel="0" collapsed="false">
      <c r="A2" s="8" t="s">
        <v>6</v>
      </c>
      <c r="B2" s="9" t="n">
        <v>2</v>
      </c>
      <c r="C2" s="10" t="n">
        <v>0.3615</v>
      </c>
      <c r="D2" s="10" t="n">
        <v>0.2711</v>
      </c>
      <c r="E2" s="11" t="n">
        <f aca="false">SUM(B2*C2)</f>
        <v>0.723</v>
      </c>
      <c r="F2" s="11" t="n">
        <f aca="false">SUM(B2*D2)</f>
        <v>0.5422</v>
      </c>
    </row>
    <row r="3" customFormat="false" ht="15" hidden="false" customHeight="false" outlineLevel="0" collapsed="false">
      <c r="A3" s="8" t="s">
        <v>7</v>
      </c>
      <c r="B3" s="9" t="n">
        <v>0.7</v>
      </c>
      <c r="C3" s="10" t="n">
        <v>25.823</v>
      </c>
      <c r="D3" s="10" t="n">
        <v>18.076</v>
      </c>
      <c r="E3" s="11" t="n">
        <f aca="false">SUM(B3*C3)</f>
        <v>18.0761</v>
      </c>
      <c r="F3" s="11" t="n">
        <f aca="false">SUM(B3*D3)</f>
        <v>12.6532</v>
      </c>
    </row>
    <row r="4" customFormat="false" ht="15" hidden="false" customHeight="false" outlineLevel="0" collapsed="false">
      <c r="A4" s="8" t="s">
        <v>8</v>
      </c>
      <c r="B4" s="9" t="n">
        <v>0.8</v>
      </c>
      <c r="C4" s="10" t="n">
        <v>25.823</v>
      </c>
      <c r="D4" s="10" t="n">
        <v>18.076</v>
      </c>
      <c r="E4" s="11" t="n">
        <f aca="false">SUM(B4*C4)</f>
        <v>20.6584</v>
      </c>
      <c r="F4" s="11" t="n">
        <f aca="false">SUM(B4*D4)</f>
        <v>14.4608</v>
      </c>
    </row>
    <row r="5" customFormat="false" ht="15" hidden="false" customHeight="false" outlineLevel="0" collapsed="false">
      <c r="A5" s="8" t="s">
        <v>9</v>
      </c>
      <c r="B5" s="9" t="n">
        <v>0.8</v>
      </c>
      <c r="C5" s="10" t="n">
        <v>25.823</v>
      </c>
      <c r="D5" s="10" t="n">
        <v>18.076</v>
      </c>
      <c r="E5" s="11" t="n">
        <f aca="false">SUM(B5*C5)</f>
        <v>20.6584</v>
      </c>
      <c r="F5" s="11" t="n">
        <f aca="false">SUM(B5*D5)</f>
        <v>14.4608</v>
      </c>
    </row>
    <row r="6" customFormat="false" ht="15" hidden="false" customHeight="false" outlineLevel="0" collapsed="false">
      <c r="A6" s="8" t="s">
        <v>10</v>
      </c>
      <c r="B6" s="9" t="n">
        <v>1.3</v>
      </c>
      <c r="C6" s="10" t="n">
        <v>25.823</v>
      </c>
      <c r="D6" s="10" t="n">
        <v>18.076</v>
      </c>
      <c r="E6" s="11" t="n">
        <f aca="false">SUM(B6*C6)</f>
        <v>33.5699</v>
      </c>
      <c r="F6" s="11" t="n">
        <f aca="false">SUM(B6*D6)</f>
        <v>23.4988</v>
      </c>
    </row>
    <row r="7" customFormat="false" ht="15" hidden="false" customHeight="false" outlineLevel="0" collapsed="false">
      <c r="A7" s="8" t="s">
        <v>11</v>
      </c>
      <c r="B7" s="9" t="n">
        <v>0.7</v>
      </c>
      <c r="C7" s="10" t="n">
        <v>25.823</v>
      </c>
      <c r="D7" s="10" t="n">
        <v>18.076</v>
      </c>
      <c r="E7" s="11" t="n">
        <f aca="false">SUM(B7*C7)</f>
        <v>18.0761</v>
      </c>
      <c r="F7" s="11" t="n">
        <f aca="false">SUM(B7*D7)</f>
        <v>12.6532</v>
      </c>
    </row>
    <row r="8" customFormat="false" ht="15" hidden="false" customHeight="false" outlineLevel="0" collapsed="false">
      <c r="A8" s="8" t="s">
        <v>12</v>
      </c>
      <c r="B8" s="9" t="n">
        <v>2</v>
      </c>
      <c r="C8" s="10" t="n">
        <v>25.823</v>
      </c>
      <c r="D8" s="10" t="n">
        <v>18.076</v>
      </c>
      <c r="E8" s="11" t="n">
        <f aca="false">SUM(B8*C8)</f>
        <v>51.646</v>
      </c>
      <c r="F8" s="11" t="n">
        <f aca="false">SUM(B8*D8)</f>
        <v>36.152</v>
      </c>
    </row>
    <row r="9" customFormat="false" ht="15" hidden="false" customHeight="false" outlineLevel="0" collapsed="false">
      <c r="A9" s="8" t="s">
        <v>13</v>
      </c>
      <c r="B9" s="9" t="n">
        <v>2</v>
      </c>
      <c r="C9" s="10" t="n">
        <v>0.3615</v>
      </c>
      <c r="D9" s="10" t="n">
        <v>0.2711</v>
      </c>
      <c r="E9" s="11" t="n">
        <f aca="false">SUM(B9*C9)</f>
        <v>0.723</v>
      </c>
      <c r="F9" s="11" t="n">
        <f aca="false">SUM(B9*D9)</f>
        <v>0.5422</v>
      </c>
    </row>
    <row r="10" customFormat="false" ht="15" hidden="false" customHeight="false" outlineLevel="0" collapsed="false">
      <c r="A10" s="8" t="s">
        <v>14</v>
      </c>
      <c r="B10" s="9" t="n">
        <v>2</v>
      </c>
      <c r="C10" s="10" t="n">
        <v>0.3615</v>
      </c>
      <c r="D10" s="10" t="n">
        <v>0.2711</v>
      </c>
      <c r="E10" s="11" t="n">
        <f aca="false">SUM(B10*C10)</f>
        <v>0.723</v>
      </c>
      <c r="F10" s="11" t="n">
        <f aca="false">SUM(B10*D10)</f>
        <v>0.5422</v>
      </c>
    </row>
    <row r="11" customFormat="false" ht="15" hidden="false" customHeight="false" outlineLevel="0" collapsed="false">
      <c r="A11" s="8" t="s">
        <v>15</v>
      </c>
      <c r="B11" s="9" t="n">
        <v>0.6</v>
      </c>
      <c r="C11" s="10" t="n">
        <v>0.3615</v>
      </c>
      <c r="D11" s="10" t="n">
        <v>0.2711</v>
      </c>
      <c r="E11" s="11" t="n">
        <f aca="false">SUM(B11*C11)</f>
        <v>0.2169</v>
      </c>
      <c r="F11" s="11" t="n">
        <f aca="false">SUM(B11*D11)</f>
        <v>0.16266</v>
      </c>
    </row>
    <row r="12" customFormat="false" ht="15" hidden="false" customHeight="false" outlineLevel="0" collapsed="false">
      <c r="A12" s="8" t="s">
        <v>16</v>
      </c>
      <c r="B12" s="9" t="n">
        <v>2.1</v>
      </c>
      <c r="C12" s="10" t="n">
        <v>0.3615</v>
      </c>
      <c r="D12" s="10" t="n">
        <v>0.2711</v>
      </c>
      <c r="E12" s="11" t="n">
        <f aca="false">SUM(B12*C12)</f>
        <v>0.75915</v>
      </c>
      <c r="F12" s="11" t="n">
        <f aca="false">SUM(B12*D12)</f>
        <v>0.56931</v>
      </c>
    </row>
    <row r="13" customFormat="false" ht="15" hidden="false" customHeight="false" outlineLevel="0" collapsed="false">
      <c r="A13" s="8" t="s">
        <v>17</v>
      </c>
      <c r="B13" s="9" t="n">
        <v>2</v>
      </c>
      <c r="C13" s="10" t="n">
        <v>0.3615</v>
      </c>
      <c r="D13" s="10" t="n">
        <v>0.2711</v>
      </c>
      <c r="E13" s="11" t="n">
        <f aca="false">SUM(B13*C13)</f>
        <v>0.723</v>
      </c>
      <c r="F13" s="11" t="n">
        <f aca="false">SUM(B13*D13)</f>
        <v>0.5422</v>
      </c>
    </row>
    <row r="14" customFormat="false" ht="15" hidden="false" customHeight="false" outlineLevel="0" collapsed="false">
      <c r="A14" s="8" t="s">
        <v>18</v>
      </c>
      <c r="B14" s="9" t="n">
        <v>2</v>
      </c>
      <c r="C14" s="10" t="n">
        <v>0.3615</v>
      </c>
      <c r="D14" s="10" t="n">
        <v>0.2711</v>
      </c>
      <c r="E14" s="11" t="n">
        <f aca="false">SUM(B14*C14)</f>
        <v>0.723</v>
      </c>
      <c r="F14" s="11" t="n">
        <f aca="false">SUM(B14*D14)</f>
        <v>0.5422</v>
      </c>
    </row>
    <row r="15" customFormat="false" ht="15" hidden="false" customHeight="false" outlineLevel="0" collapsed="false">
      <c r="A15" s="8" t="s">
        <v>19</v>
      </c>
      <c r="B15" s="9" t="n">
        <v>8</v>
      </c>
      <c r="C15" s="10" t="n">
        <v>0.3615</v>
      </c>
      <c r="D15" s="10" t="n">
        <v>0.2711</v>
      </c>
      <c r="E15" s="11" t="n">
        <f aca="false">SUM(B15*C15)</f>
        <v>2.892</v>
      </c>
      <c r="F15" s="11" t="n">
        <f aca="false">SUM(B15*D15)</f>
        <v>2.1688</v>
      </c>
    </row>
    <row r="16" customFormat="false" ht="15" hidden="false" customHeight="false" outlineLevel="0" collapsed="false">
      <c r="A16" s="8" t="s">
        <v>20</v>
      </c>
      <c r="B16" s="9" t="n">
        <v>2</v>
      </c>
      <c r="C16" s="10" t="n">
        <v>25.823</v>
      </c>
      <c r="D16" s="10" t="n">
        <v>18.076</v>
      </c>
      <c r="E16" s="11" t="n">
        <f aca="false">SUM(B16*C16)</f>
        <v>51.646</v>
      </c>
      <c r="F16" s="11" t="n">
        <f aca="false">SUM(B16*D16)</f>
        <v>36.152</v>
      </c>
    </row>
    <row r="17" customFormat="false" ht="15" hidden="false" customHeight="false" outlineLevel="0" collapsed="false">
      <c r="A17" s="8" t="s">
        <v>21</v>
      </c>
      <c r="B17" s="9" t="n">
        <v>2</v>
      </c>
      <c r="C17" s="10" t="n">
        <v>0.3615</v>
      </c>
      <c r="D17" s="10" t="n">
        <v>0.2711</v>
      </c>
      <c r="E17" s="11" t="n">
        <f aca="false">SUM(B17*C17)</f>
        <v>0.723</v>
      </c>
      <c r="F17" s="11" t="n">
        <f aca="false">SUM(B17*D17)</f>
        <v>0.5422</v>
      </c>
    </row>
    <row r="18" customFormat="false" ht="30" hidden="false" customHeight="false" outlineLevel="0" collapsed="false">
      <c r="A18" s="12" t="s">
        <v>22</v>
      </c>
      <c r="B18" s="9" t="n">
        <v>0.2</v>
      </c>
      <c r="C18" s="10" t="n">
        <v>0.3615</v>
      </c>
      <c r="D18" s="10" t="n">
        <v>0.2711</v>
      </c>
      <c r="E18" s="11" t="n">
        <f aca="false">SUM(B18*C18)</f>
        <v>0.0723</v>
      </c>
      <c r="F18" s="11" t="n">
        <f aca="false">SUM(B18*D18)</f>
        <v>0.05422</v>
      </c>
    </row>
    <row r="19" customFormat="false" ht="15" hidden="false" customHeight="false" outlineLevel="0" collapsed="false">
      <c r="A19" s="8" t="s">
        <v>23</v>
      </c>
      <c r="B19" s="9" t="n">
        <v>0.6</v>
      </c>
      <c r="C19" s="10" t="n">
        <v>0.3615</v>
      </c>
      <c r="D19" s="10" t="n">
        <v>0.2711</v>
      </c>
      <c r="E19" s="11" t="n">
        <f aca="false">SUM(B19*C19)</f>
        <v>0.2169</v>
      </c>
      <c r="F19" s="11" t="n">
        <f aca="false">SUM(B19*D19)</f>
        <v>0.16266</v>
      </c>
    </row>
    <row r="20" customFormat="false" ht="18.75" hidden="false" customHeight="false" outlineLevel="0" collapsed="false">
      <c r="C20" s="13"/>
      <c r="D20" s="13"/>
    </row>
    <row r="21" customFormat="false" ht="15.05" hidden="false" customHeight="false" outlineLevel="0" collapsed="false">
      <c r="A21" s="14" t="s">
        <v>24</v>
      </c>
      <c r="B21" s="9" t="n">
        <v>2.1</v>
      </c>
      <c r="C21" s="10" t="n">
        <v>0.3615</v>
      </c>
      <c r="D21" s="10" t="n">
        <v>0.2711</v>
      </c>
      <c r="E21" s="11" t="n">
        <f aca="false">SUM(B21*C21)</f>
        <v>0.75915</v>
      </c>
      <c r="F21" s="11" t="n">
        <f aca="false">SUM(B21*D21)</f>
        <v>0.56931</v>
      </c>
    </row>
    <row r="22" customFormat="false" ht="15.05" hidden="false" customHeight="false" outlineLevel="0" collapsed="false">
      <c r="A22" s="14" t="s">
        <v>25</v>
      </c>
      <c r="B22" s="9" t="n">
        <v>8</v>
      </c>
      <c r="C22" s="10" t="n">
        <v>0.3615</v>
      </c>
      <c r="D22" s="10" t="n">
        <v>0.2711</v>
      </c>
      <c r="E22" s="11" t="n">
        <f aca="false">SUM(B22*C22)</f>
        <v>2.892</v>
      </c>
      <c r="F22" s="11" t="n">
        <f aca="false">SUM(B22*D22)</f>
        <v>2.1688</v>
      </c>
    </row>
    <row r="23" customFormat="false" ht="24.65" hidden="false" customHeight="true" outlineLevel="0" collapsed="false">
      <c r="A23" s="15" t="s">
        <v>26</v>
      </c>
      <c r="B23" s="16"/>
      <c r="C23" s="17"/>
      <c r="D23" s="17"/>
      <c r="E23" s="15"/>
      <c r="F23" s="18"/>
    </row>
    <row r="24" customFormat="false" ht="24.05" hidden="false" customHeight="false" outlineLevel="0" collapsed="false">
      <c r="A24" s="4" t="s">
        <v>27</v>
      </c>
      <c r="C24" s="13"/>
      <c r="D24" s="13"/>
      <c r="E24" s="19" t="s">
        <v>28</v>
      </c>
      <c r="F24" s="20" t="s">
        <v>29</v>
      </c>
      <c r="G24" s="20" t="s">
        <v>30</v>
      </c>
      <c r="H24" s="20" t="s">
        <v>31</v>
      </c>
    </row>
    <row r="25" customFormat="false" ht="60" hidden="false" customHeight="false" outlineLevel="0" collapsed="false">
      <c r="A25" s="21" t="s">
        <v>32</v>
      </c>
      <c r="B25" s="5" t="s">
        <v>1</v>
      </c>
      <c r="C25" s="6" t="s">
        <v>2</v>
      </c>
      <c r="D25" s="6"/>
      <c r="E25" s="7" t="s">
        <v>4</v>
      </c>
      <c r="F25" s="7" t="s">
        <v>4</v>
      </c>
      <c r="G25" s="7" t="s">
        <v>4</v>
      </c>
      <c r="H25" s="7" t="s">
        <v>4</v>
      </c>
    </row>
    <row r="26" customFormat="false" ht="18.75" hidden="false" customHeight="false" outlineLevel="0" collapsed="false">
      <c r="A26" s="22" t="s">
        <v>33</v>
      </c>
      <c r="B26" s="9" t="n">
        <v>0.3787</v>
      </c>
      <c r="C26" s="10" t="n">
        <v>30</v>
      </c>
      <c r="D26" s="10"/>
      <c r="E26" s="23" t="n">
        <f aca="false">SUM(B26*C26)</f>
        <v>11.361</v>
      </c>
      <c r="F26" s="23" t="n">
        <f aca="false">SUM(B26*C26)/10</f>
        <v>1.1361</v>
      </c>
      <c r="G26" s="23" t="n">
        <f aca="false">SUM(B26*C26)/10*2</f>
        <v>2.2722</v>
      </c>
      <c r="H26" s="23" t="n">
        <f aca="false">SUM(B26*C26)/10*3</f>
        <v>3.4083</v>
      </c>
    </row>
    <row r="27" customFormat="false" ht="18.75" hidden="false" customHeight="false" outlineLevel="0" collapsed="false">
      <c r="A27" s="22" t="s">
        <v>34</v>
      </c>
      <c r="B27" s="9" t="n">
        <v>0.4543</v>
      </c>
      <c r="C27" s="10" t="n">
        <v>30</v>
      </c>
      <c r="D27" s="10"/>
      <c r="E27" s="23" t="n">
        <f aca="false">SUM(B27*C27)</f>
        <v>13.629</v>
      </c>
      <c r="F27" s="23" t="n">
        <f aca="false">SUM(B27*C27)/10</f>
        <v>1.3629</v>
      </c>
      <c r="G27" s="23" t="n">
        <f aca="false">SUM(B27*C27)/10*2</f>
        <v>2.7258</v>
      </c>
      <c r="H27" s="23" t="n">
        <f aca="false">SUM(B27*C27)/10*3</f>
        <v>4.0887</v>
      </c>
    </row>
    <row r="28" customFormat="false" ht="30" hidden="false" customHeight="false" outlineLevel="0" collapsed="false">
      <c r="A28" s="22" t="s">
        <v>35</v>
      </c>
      <c r="B28" s="24" t="s">
        <v>36</v>
      </c>
      <c r="C28" s="10" t="n">
        <v>30</v>
      </c>
      <c r="D28" s="10"/>
      <c r="E28" s="23" t="n">
        <f aca="false">SUM(0.4543*150%)*C28</f>
        <v>20.4435</v>
      </c>
      <c r="F28" s="23" t="n">
        <f aca="false">SUM(0.4543*150%)*C28/10</f>
        <v>2.04435</v>
      </c>
      <c r="G28" s="23" t="n">
        <f aca="false">SUM(0.4543*150%)*C28/10*2</f>
        <v>4.0887</v>
      </c>
      <c r="H28" s="23" t="n">
        <f aca="false">SUM(0.4543*150%)*C28/10*3</f>
        <v>6.13305</v>
      </c>
    </row>
    <row r="29" customFormat="false" ht="45" hidden="false" customHeight="true" outlineLevel="0" collapsed="false">
      <c r="A29" s="22" t="s">
        <v>37</v>
      </c>
      <c r="B29" s="24" t="s">
        <v>38</v>
      </c>
      <c r="C29" s="10" t="n">
        <v>30</v>
      </c>
      <c r="D29" s="10"/>
      <c r="E29" s="23" t="n">
        <f aca="false">SUM(0.4543*200%)*C29</f>
        <v>27.258</v>
      </c>
      <c r="F29" s="23" t="n">
        <f aca="false">SUM(0.4543*200%)*C29/10</f>
        <v>2.7258</v>
      </c>
      <c r="G29" s="23" t="n">
        <f aca="false">SUM(0.4543*200%)*C29/10*2</f>
        <v>5.4516</v>
      </c>
      <c r="H29" s="23" t="n">
        <f aca="false">SUM(0.4543*200%)*C29/10*3</f>
        <v>8.1774</v>
      </c>
    </row>
    <row r="30" customFormat="false" ht="18.75" hidden="false" customHeight="false" outlineLevel="0" collapsed="false">
      <c r="A30" s="25"/>
      <c r="C30" s="13"/>
      <c r="D30" s="13"/>
    </row>
    <row r="31" customFormat="false" ht="24.05" hidden="false" customHeight="false" outlineLevel="0" collapsed="false">
      <c r="A31" s="26" t="s">
        <v>39</v>
      </c>
      <c r="C31" s="13"/>
      <c r="D31" s="13"/>
      <c r="E31" s="19" t="s">
        <v>28</v>
      </c>
      <c r="F31" s="20" t="s">
        <v>29</v>
      </c>
      <c r="G31" s="20" t="s">
        <v>30</v>
      </c>
      <c r="H31" s="20" t="s">
        <v>31</v>
      </c>
    </row>
    <row r="32" customFormat="false" ht="18.75" hidden="false" customHeight="false" outlineLevel="0" collapsed="false">
      <c r="A32" s="22" t="s">
        <v>40</v>
      </c>
      <c r="B32" s="9" t="n">
        <v>0.3787</v>
      </c>
      <c r="C32" s="10" t="n">
        <v>30</v>
      </c>
      <c r="D32" s="10"/>
      <c r="E32" s="23" t="n">
        <f aca="false">SUM(B32*C32)*200%</f>
        <v>22.722</v>
      </c>
      <c r="F32" s="23" t="n">
        <f aca="false">SUM(B32*C32)/10*200%</f>
        <v>2.2722</v>
      </c>
      <c r="G32" s="23" t="n">
        <f aca="false">SUM(B32*C32)/10*2*200%</f>
        <v>4.5444</v>
      </c>
      <c r="H32" s="23" t="n">
        <f aca="false">SUM(B32*C32)/10*3*200%</f>
        <v>6.8166</v>
      </c>
    </row>
    <row r="33" customFormat="false" ht="18.75" hidden="false" customHeight="false" outlineLevel="0" collapsed="false">
      <c r="A33" s="22" t="s">
        <v>34</v>
      </c>
      <c r="B33" s="9" t="n">
        <v>0.4543</v>
      </c>
      <c r="C33" s="10" t="n">
        <v>30</v>
      </c>
      <c r="D33" s="10"/>
      <c r="E33" s="23" t="n">
        <f aca="false">SUM(B33*C33)*200%</f>
        <v>27.258</v>
      </c>
      <c r="F33" s="23" t="n">
        <f aca="false">SUM(B33*C33)/10*200%</f>
        <v>2.7258</v>
      </c>
      <c r="G33" s="23" t="n">
        <f aca="false">SUM(B33*C33)/10*2*200%</f>
        <v>5.4516</v>
      </c>
      <c r="H33" s="23" t="n">
        <f aca="false">SUM(B33*C33)/10*3*200%</f>
        <v>8.1774</v>
      </c>
    </row>
    <row r="34" customFormat="false" ht="30" hidden="false" customHeight="false" outlineLevel="0" collapsed="false">
      <c r="A34" s="22" t="s">
        <v>35</v>
      </c>
      <c r="B34" s="24" t="s">
        <v>36</v>
      </c>
      <c r="C34" s="10" t="n">
        <v>30</v>
      </c>
      <c r="D34" s="10"/>
      <c r="E34" s="23" t="n">
        <f aca="false">SUM(0.4543*150%)*C34*200%</f>
        <v>40.887</v>
      </c>
      <c r="F34" s="23" t="n">
        <f aca="false">SUM(0.4543*150%)*C34/10*200%</f>
        <v>4.0887</v>
      </c>
      <c r="G34" s="23" t="n">
        <f aca="false">SUM(0.4543*150%)*C34/10*2*200%</f>
        <v>8.1774</v>
      </c>
      <c r="H34" s="23" t="n">
        <f aca="false">SUM(0.4543*150%)*C34/10*3*200%</f>
        <v>12.2661</v>
      </c>
    </row>
    <row r="35" customFormat="false" ht="30" hidden="false" customHeight="false" outlineLevel="0" collapsed="false">
      <c r="A35" s="22" t="s">
        <v>37</v>
      </c>
      <c r="B35" s="24" t="s">
        <v>38</v>
      </c>
      <c r="C35" s="10" t="n">
        <v>30</v>
      </c>
      <c r="D35" s="10"/>
      <c r="E35" s="23" t="n">
        <f aca="false">SUM(0.4543*200%)*C35*200%</f>
        <v>54.516</v>
      </c>
      <c r="F35" s="23" t="n">
        <f aca="false">SUM(0.4543*200%)*C35/10*200%</f>
        <v>5.4516</v>
      </c>
      <c r="G35" s="23" t="n">
        <f aca="false">SUM(0.4543*200%)*C35/10*2*200%</f>
        <v>10.9032</v>
      </c>
      <c r="H35" s="23" t="n">
        <f aca="false">SUM(0.4543*200%)*C35/10*3*200%</f>
        <v>16.3548</v>
      </c>
    </row>
    <row r="36" customFormat="false" ht="18.75" hidden="false" customHeight="false" outlineLevel="0" collapsed="false">
      <c r="A36" s="27"/>
      <c r="B36" s="28"/>
      <c r="C36" s="29"/>
      <c r="D36" s="29"/>
      <c r="E36" s="30"/>
      <c r="F36" s="30"/>
      <c r="G36" s="30"/>
      <c r="H36" s="30"/>
    </row>
    <row r="37" customFormat="false" ht="24.05" hidden="false" customHeight="false" outlineLevel="0" collapsed="false">
      <c r="C37" s="13"/>
      <c r="D37" s="13"/>
      <c r="E37" s="19" t="s">
        <v>28</v>
      </c>
      <c r="F37" s="20" t="s">
        <v>29</v>
      </c>
      <c r="G37" s="20" t="s">
        <v>30</v>
      </c>
      <c r="H37" s="20" t="s">
        <v>31</v>
      </c>
    </row>
    <row r="38" customFormat="false" ht="60" hidden="false" customHeight="false" outlineLevel="0" collapsed="false">
      <c r="A38" s="31" t="s">
        <v>41</v>
      </c>
      <c r="B38" s="5" t="s">
        <v>1</v>
      </c>
      <c r="C38" s="6" t="s">
        <v>2</v>
      </c>
      <c r="D38" s="6"/>
      <c r="E38" s="7" t="s">
        <v>4</v>
      </c>
      <c r="F38" s="7" t="s">
        <v>4</v>
      </c>
      <c r="G38" s="7" t="s">
        <v>4</v>
      </c>
      <c r="H38" s="7" t="s">
        <v>4</v>
      </c>
    </row>
    <row r="39" customFormat="false" ht="93.75" hidden="false" customHeight="false" outlineLevel="0" collapsed="false">
      <c r="A39" s="32" t="s">
        <v>42</v>
      </c>
      <c r="B39" s="9"/>
      <c r="C39" s="10"/>
      <c r="D39" s="13"/>
      <c r="E39" s="33"/>
      <c r="F39" s="23"/>
      <c r="G39" s="23"/>
      <c r="H39" s="23"/>
    </row>
    <row r="40" customFormat="false" ht="18.75" hidden="false" customHeight="false" outlineLevel="0" collapsed="false">
      <c r="A40" s="22" t="s">
        <v>43</v>
      </c>
      <c r="B40" s="9" t="n">
        <v>1.1</v>
      </c>
      <c r="C40" s="10" t="n">
        <v>30</v>
      </c>
      <c r="D40" s="13"/>
      <c r="E40" s="23" t="n">
        <f aca="false">SUM(B40*C40)</f>
        <v>33</v>
      </c>
      <c r="F40" s="23" t="n">
        <f aca="false">SUM(B40*C40)/10</f>
        <v>3.3</v>
      </c>
      <c r="G40" s="23" t="n">
        <f aca="false">SUM(B40*C40)/10*2</f>
        <v>6.6</v>
      </c>
      <c r="H40" s="23" t="n">
        <f aca="false">SUM(B40*C40)/10*3</f>
        <v>9.9</v>
      </c>
    </row>
    <row r="41" customFormat="false" ht="18.75" hidden="false" customHeight="false" outlineLevel="0" collapsed="false">
      <c r="A41" s="22" t="s">
        <v>44</v>
      </c>
      <c r="B41" s="9" t="n">
        <v>0.55</v>
      </c>
      <c r="C41" s="10" t="n">
        <v>30</v>
      </c>
      <c r="D41" s="13"/>
      <c r="E41" s="23" t="n">
        <f aca="false">SUM(B41*C41)</f>
        <v>16.5</v>
      </c>
      <c r="F41" s="23" t="n">
        <f aca="false">SUM(B41*C41)/10</f>
        <v>1.65</v>
      </c>
      <c r="G41" s="23" t="n">
        <f aca="false">SUM(B41*C41)/10*2</f>
        <v>3.3</v>
      </c>
      <c r="H41" s="23" t="n">
        <f aca="false">SUM(B41*C41)/10*3</f>
        <v>4.95</v>
      </c>
    </row>
    <row r="42" customFormat="false" ht="18.75" hidden="false" customHeight="false" outlineLevel="0" collapsed="false">
      <c r="A42" s="34"/>
      <c r="B42" s="35"/>
      <c r="C42" s="36"/>
      <c r="D42" s="13"/>
      <c r="E42" s="37"/>
      <c r="F42" s="38"/>
      <c r="G42" s="38"/>
      <c r="H42" s="38"/>
    </row>
    <row r="43" customFormat="false" ht="24.05" hidden="false" customHeight="false" outlineLevel="0" collapsed="false">
      <c r="A43" s="22"/>
      <c r="B43" s="5" t="s">
        <v>1</v>
      </c>
      <c r="C43" s="6" t="s">
        <v>2</v>
      </c>
      <c r="D43" s="13"/>
      <c r="E43" s="11" t="s">
        <v>45</v>
      </c>
      <c r="F43" s="30"/>
      <c r="G43" s="30"/>
      <c r="H43" s="30"/>
    </row>
    <row r="44" customFormat="false" ht="93.75" hidden="false" customHeight="false" outlineLevel="0" collapsed="false">
      <c r="A44" s="32" t="s">
        <v>46</v>
      </c>
      <c r="B44" s="39"/>
      <c r="C44" s="40"/>
      <c r="D44" s="13"/>
      <c r="E44" s="41"/>
      <c r="F44" s="42"/>
      <c r="G44" s="30"/>
      <c r="H44" s="30"/>
    </row>
    <row r="45" customFormat="false" ht="18.75" hidden="false" customHeight="false" outlineLevel="0" collapsed="false">
      <c r="A45" s="22" t="s">
        <v>47</v>
      </c>
      <c r="B45" s="39" t="n">
        <v>3.45</v>
      </c>
      <c r="C45" s="40" t="n">
        <v>0.6</v>
      </c>
      <c r="D45" s="13"/>
      <c r="E45" s="43" t="n">
        <f aca="false">SUM(B45*C45)</f>
        <v>2.07</v>
      </c>
      <c r="F45" s="30"/>
      <c r="G45" s="30"/>
      <c r="H45" s="30"/>
    </row>
    <row r="46" customFormat="false" ht="18.75" hidden="false" customHeight="false" outlineLevel="0" collapsed="false">
      <c r="A46" s="22" t="s">
        <v>48</v>
      </c>
      <c r="B46" s="9" t="n">
        <v>1.73</v>
      </c>
      <c r="C46" s="40" t="n">
        <v>0.6</v>
      </c>
      <c r="D46" s="13"/>
      <c r="E46" s="43" t="n">
        <f aca="false">SUM(B46*C46)</f>
        <v>1.038</v>
      </c>
    </row>
    <row r="47" customFormat="false" ht="18.75" hidden="false" customHeight="false" outlineLevel="0" collapsed="false">
      <c r="C47" s="13"/>
      <c r="D47" s="13"/>
    </row>
    <row r="48" customFormat="false" ht="30" hidden="false" customHeight="false" outlineLevel="0" collapsed="false">
      <c r="A48" s="4" t="s">
        <v>49</v>
      </c>
      <c r="B48" s="5" t="s">
        <v>1</v>
      </c>
      <c r="C48" s="6" t="s">
        <v>2</v>
      </c>
      <c r="D48" s="13"/>
      <c r="E48" s="23" t="s">
        <v>45</v>
      </c>
    </row>
    <row r="49" customFormat="false" ht="93.75" hidden="false" customHeight="false" outlineLevel="0" collapsed="false">
      <c r="A49" s="44" t="s">
        <v>50</v>
      </c>
      <c r="B49" s="39" t="n">
        <v>82.63</v>
      </c>
      <c r="C49" s="24" t="n">
        <v>0.6</v>
      </c>
      <c r="D49" s="10"/>
      <c r="E49" s="43" t="n">
        <f aca="false">SUM(B49*C49)</f>
        <v>49.578</v>
      </c>
    </row>
    <row r="50" customFormat="false" ht="18.75" hidden="false" customHeight="false" outlineLevel="0" collapsed="false">
      <c r="A50" s="45" t="s">
        <v>51</v>
      </c>
      <c r="B50" s="39" t="n">
        <v>41.32</v>
      </c>
      <c r="C50" s="24" t="n">
        <v>0.6</v>
      </c>
      <c r="D50" s="10"/>
      <c r="E50" s="43" t="n">
        <f aca="false">SUM(B50*C50)</f>
        <v>24.792</v>
      </c>
    </row>
    <row r="51" customFormat="false" ht="75" hidden="false" customHeight="false" outlineLevel="0" collapsed="false">
      <c r="A51" s="44" t="s">
        <v>52</v>
      </c>
      <c r="B51" s="39" t="n">
        <v>3.45</v>
      </c>
      <c r="C51" s="24" t="n">
        <v>0.6</v>
      </c>
      <c r="D51" s="10"/>
      <c r="E51" s="43" t="n">
        <f aca="false">SUM(B51*C51)</f>
        <v>2.07</v>
      </c>
    </row>
    <row r="52" customFormat="false" ht="37.5" hidden="false" customHeight="false" outlineLevel="0" collapsed="false">
      <c r="A52" s="44" t="s">
        <v>53</v>
      </c>
      <c r="B52" s="39" t="n">
        <v>10.33</v>
      </c>
      <c r="C52" s="24" t="n">
        <v>0.6</v>
      </c>
      <c r="D52" s="10"/>
      <c r="E52" s="43" t="n">
        <f aca="false">SUM(B52*C52)</f>
        <v>6.198</v>
      </c>
    </row>
    <row r="53" customFormat="false" ht="18.75" hidden="false" customHeight="false" outlineLevel="0" collapsed="false">
      <c r="A53" s="46"/>
      <c r="B53" s="47"/>
      <c r="C53" s="28"/>
      <c r="D53" s="29"/>
      <c r="E53" s="48"/>
    </row>
    <row r="54" customFormat="false" ht="17.35" hidden="false" customHeight="false" outlineLevel="0" collapsed="false">
      <c r="A54" s="49"/>
      <c r="C54" s="13"/>
      <c r="D54" s="13"/>
      <c r="E54" s="50" t="s">
        <v>28</v>
      </c>
    </row>
    <row r="55" customFormat="false" ht="45" hidden="false" customHeight="false" outlineLevel="0" collapsed="false">
      <c r="B55" s="5" t="s">
        <v>1</v>
      </c>
      <c r="C55" s="6" t="s">
        <v>2</v>
      </c>
      <c r="D55" s="6"/>
      <c r="E55" s="7" t="s">
        <v>4</v>
      </c>
    </row>
    <row r="56" customFormat="false" ht="15" hidden="false" customHeight="true" outlineLevel="0" collapsed="false">
      <c r="A56" s="44" t="s">
        <v>54</v>
      </c>
      <c r="B56" s="9" t="n">
        <v>0.3787</v>
      </c>
      <c r="C56" s="10" t="n">
        <v>30</v>
      </c>
      <c r="D56" s="10"/>
      <c r="E56" s="23" t="n">
        <f aca="false">SUM(B56*C56)</f>
        <v>11.361</v>
      </c>
    </row>
    <row r="57" customFormat="false" ht="15" hidden="false" customHeight="false" outlineLevel="0" collapsed="false">
      <c r="A57" s="44"/>
      <c r="B57" s="9" t="n">
        <v>0.4543</v>
      </c>
      <c r="C57" s="10" t="n">
        <v>30</v>
      </c>
      <c r="D57" s="10"/>
      <c r="E57" s="23" t="n">
        <f aca="false">SUM(B57*C57)</f>
        <v>13.629</v>
      </c>
    </row>
    <row r="58" customFormat="false" ht="30" hidden="false" customHeight="false" outlineLevel="0" collapsed="false">
      <c r="A58" s="44"/>
      <c r="B58" s="24" t="s">
        <v>36</v>
      </c>
      <c r="C58" s="10" t="n">
        <v>30</v>
      </c>
      <c r="D58" s="10"/>
      <c r="E58" s="23" t="n">
        <f aca="false">SUM(0.4543*150%)*C58</f>
        <v>20.4435</v>
      </c>
    </row>
    <row r="59" customFormat="false" ht="30" hidden="false" customHeight="false" outlineLevel="0" collapsed="false">
      <c r="B59" s="24" t="s">
        <v>38</v>
      </c>
      <c r="C59" s="10" t="n">
        <v>30</v>
      </c>
      <c r="D59" s="10"/>
      <c r="E59" s="23" t="n">
        <f aca="false">SUM(0.4543*200%)*C59</f>
        <v>27.258</v>
      </c>
    </row>
    <row r="60" customFormat="false" ht="18.75" hidden="false" customHeight="false" outlineLevel="0" collapsed="false">
      <c r="A60" s="49"/>
      <c r="B60" s="28"/>
      <c r="C60" s="29"/>
      <c r="D60" s="29"/>
      <c r="E60" s="30"/>
    </row>
    <row r="61" customFormat="false" ht="18.75" hidden="false" customHeight="false" outlineLevel="0" collapsed="false">
      <c r="B61" s="28"/>
      <c r="C61" s="29"/>
      <c r="D61" s="29"/>
      <c r="E61" s="30"/>
    </row>
    <row r="62" customFormat="false" ht="18.75" hidden="false" customHeight="false" outlineLevel="0" collapsed="false">
      <c r="A62" s="49"/>
      <c r="B62" s="28"/>
      <c r="C62" s="29"/>
      <c r="D62" s="29"/>
      <c r="E62" s="30"/>
    </row>
    <row r="63" customFormat="false" ht="18.75" hidden="false" customHeight="false" outlineLevel="0" collapsed="false">
      <c r="A63" s="49"/>
      <c r="B63" s="28"/>
      <c r="C63" s="29"/>
      <c r="D63" s="29"/>
      <c r="E63" s="30"/>
    </row>
    <row r="64" customFormat="false" ht="18.75" hidden="false" customHeight="false" outlineLevel="0" collapsed="false">
      <c r="A64" s="49"/>
      <c r="B64" s="28"/>
      <c r="C64" s="29"/>
      <c r="D64" s="29"/>
      <c r="E64" s="30"/>
    </row>
    <row r="65" customFormat="false" ht="18.75" hidden="false" customHeight="false" outlineLevel="0" collapsed="false">
      <c r="A65" s="49"/>
      <c r="B65" s="28"/>
      <c r="C65" s="29"/>
      <c r="D65" s="29"/>
      <c r="E65" s="30"/>
    </row>
    <row r="66" customFormat="false" ht="24.05" hidden="false" customHeight="false" outlineLevel="0" collapsed="false">
      <c r="A66" s="51" t="s">
        <v>55</v>
      </c>
      <c r="B66" s="5" t="s">
        <v>1</v>
      </c>
      <c r="C66" s="6" t="s">
        <v>2</v>
      </c>
      <c r="D66" s="6"/>
      <c r="E66" s="5" t="s">
        <v>56</v>
      </c>
    </row>
    <row r="67" customFormat="false" ht="18.75" hidden="false" customHeight="false" outlineLevel="0" collapsed="false">
      <c r="A67" s="14" t="s">
        <v>57</v>
      </c>
      <c r="C67" s="13"/>
      <c r="D67" s="13"/>
    </row>
    <row r="68" customFormat="false" ht="18.75" hidden="false" customHeight="false" outlineLevel="0" collapsed="false">
      <c r="A68" s="22" t="s">
        <v>58</v>
      </c>
      <c r="B68" s="9" t="n">
        <v>1.72</v>
      </c>
      <c r="C68" s="10" t="n">
        <v>0.72091</v>
      </c>
      <c r="D68" s="10"/>
      <c r="E68" s="23" t="n">
        <f aca="false">SUM(B68*C68)</f>
        <v>1.2399652</v>
      </c>
    </row>
    <row r="69" customFormat="false" ht="18.75" hidden="false" customHeight="false" outlineLevel="0" collapsed="false">
      <c r="A69" s="22" t="s">
        <v>59</v>
      </c>
      <c r="B69" s="9" t="n">
        <v>0.52</v>
      </c>
      <c r="C69" s="10" t="n">
        <v>0.71154</v>
      </c>
      <c r="D69" s="10"/>
      <c r="E69" s="23" t="n">
        <f aca="false">SUM(B69*C69)</f>
        <v>0.3700008</v>
      </c>
    </row>
    <row r="70" customFormat="false" ht="18.75" hidden="false" customHeight="false" outlineLevel="0" collapsed="false">
      <c r="A70" s="49" t="s">
        <v>60</v>
      </c>
      <c r="C70" s="13"/>
      <c r="D70" s="13"/>
    </row>
    <row r="71" customFormat="false" ht="18.75" hidden="false" customHeight="false" outlineLevel="0" collapsed="false">
      <c r="A71" s="49" t="s">
        <v>61</v>
      </c>
      <c r="C71" s="13"/>
      <c r="D71" s="13"/>
    </row>
    <row r="72" customFormat="false" ht="18.75" hidden="false" customHeight="false" outlineLevel="0" collapsed="false">
      <c r="A72" s="49" t="s">
        <v>62</v>
      </c>
      <c r="C72" s="13"/>
      <c r="D72" s="13"/>
    </row>
    <row r="73" customFormat="false" ht="18.75" hidden="false" customHeight="false" outlineLevel="0" collapsed="false">
      <c r="A73" s="49" t="s">
        <v>63</v>
      </c>
      <c r="C73" s="13"/>
      <c r="D73" s="13"/>
    </row>
    <row r="74" customFormat="false" ht="18.75" hidden="false" customHeight="false" outlineLevel="0" collapsed="false">
      <c r="A74" s="49"/>
      <c r="C74" s="13"/>
      <c r="D74" s="13"/>
    </row>
    <row r="75" customFormat="false" ht="18.75" hidden="false" customHeight="false" outlineLevel="0" collapsed="false">
      <c r="A75" s="52" t="s">
        <v>64</v>
      </c>
      <c r="B75" s="50"/>
      <c r="C75" s="13"/>
      <c r="D75" s="13"/>
      <c r="E75" s="30"/>
    </row>
    <row r="76" customFormat="false" ht="17.35" hidden="false" customHeight="false" outlineLevel="0" collapsed="false">
      <c r="A76" s="53" t="s">
        <v>65</v>
      </c>
      <c r="B76" s="50"/>
      <c r="C76" s="13"/>
      <c r="D76" s="13"/>
      <c r="E76" s="30"/>
    </row>
    <row r="77" customFormat="false" ht="17.35" hidden="false" customHeight="false" outlineLevel="0" collapsed="false">
      <c r="A77" s="53" t="s">
        <v>66</v>
      </c>
      <c r="B77" s="50"/>
      <c r="C77" s="13"/>
      <c r="D77" s="13"/>
    </row>
    <row r="78" customFormat="false" ht="17.35" hidden="false" customHeight="false" outlineLevel="0" collapsed="false">
      <c r="A78" s="53" t="s">
        <v>67</v>
      </c>
      <c r="B78" s="50"/>
      <c r="C78" s="13"/>
      <c r="D78" s="13"/>
    </row>
    <row r="79" customFormat="false" ht="17.35" hidden="false" customHeight="false" outlineLevel="0" collapsed="false">
      <c r="A79" s="53" t="s">
        <v>68</v>
      </c>
      <c r="B79" s="50"/>
      <c r="C79" s="13"/>
      <c r="D79" s="13"/>
    </row>
    <row r="80" customFormat="false" ht="17.35" hidden="false" customHeight="false" outlineLevel="0" collapsed="false">
      <c r="A80" s="54" t="s">
        <v>69</v>
      </c>
      <c r="B80" s="50"/>
      <c r="C80" s="13"/>
      <c r="D80" s="13"/>
    </row>
    <row r="81" customFormat="false" ht="17.35" hidden="false" customHeight="false" outlineLevel="0" collapsed="false">
      <c r="A81" s="54" t="s">
        <v>70</v>
      </c>
      <c r="B81" s="55" t="n">
        <v>30</v>
      </c>
      <c r="C81" s="13"/>
      <c r="D81" s="13"/>
    </row>
    <row r="82" customFormat="false" ht="18.75" hidden="false" customHeight="false" outlineLevel="0" collapsed="false">
      <c r="A82" s="56"/>
      <c r="C82" s="13"/>
      <c r="D82" s="13"/>
    </row>
    <row r="83" customFormat="false" ht="18.75" hidden="false" customHeight="false" outlineLevel="0" collapsed="false">
      <c r="C83" s="13"/>
      <c r="D83" s="13"/>
    </row>
    <row r="84" customFormat="false" ht="18.75" hidden="false" customHeight="false" outlineLevel="0" collapsed="false">
      <c r="C84" s="13"/>
      <c r="D84" s="13"/>
    </row>
    <row r="85" customFormat="false" ht="18.75" hidden="false" customHeight="false" outlineLevel="0" collapsed="false">
      <c r="C85" s="13"/>
      <c r="D85" s="13"/>
    </row>
    <row r="86" customFormat="false" ht="18.75" hidden="false" customHeight="false" outlineLevel="0" collapsed="false">
      <c r="C86" s="13"/>
      <c r="D86" s="13"/>
    </row>
    <row r="87" customFormat="false" ht="18.75" hidden="false" customHeight="false" outlineLevel="0" collapsed="false">
      <c r="C87" s="13"/>
      <c r="D87" s="13"/>
    </row>
    <row r="88" customFormat="false" ht="18.75" hidden="false" customHeight="false" outlineLevel="0" collapsed="false">
      <c r="C88" s="13"/>
      <c r="D88" s="13"/>
    </row>
    <row r="89" customFormat="false" ht="18.75" hidden="false" customHeight="false" outlineLevel="0" collapsed="false">
      <c r="C89" s="13"/>
      <c r="D89" s="13"/>
    </row>
    <row r="90" customFormat="false" ht="18.75" hidden="false" customHeight="false" outlineLevel="0" collapsed="false">
      <c r="C90" s="13"/>
      <c r="D90" s="13"/>
    </row>
    <row r="91" customFormat="false" ht="18.75" hidden="false" customHeight="false" outlineLevel="0" collapsed="false">
      <c r="C91" s="13"/>
      <c r="D91" s="13"/>
    </row>
    <row r="92" customFormat="false" ht="18.75" hidden="false" customHeight="false" outlineLevel="0" collapsed="false">
      <c r="C92" s="13"/>
      <c r="D92" s="13"/>
    </row>
    <row r="93" customFormat="false" ht="18.75" hidden="false" customHeight="false" outlineLevel="0" collapsed="false">
      <c r="C93" s="13"/>
      <c r="D93" s="13"/>
    </row>
    <row r="94" customFormat="false" ht="18.75" hidden="false" customHeight="false" outlineLevel="0" collapsed="false">
      <c r="C94" s="13"/>
      <c r="D94" s="13"/>
    </row>
    <row r="95" customFormat="false" ht="18.75" hidden="false" customHeight="false" outlineLevel="0" collapsed="false">
      <c r="C95" s="13"/>
      <c r="D95" s="13"/>
    </row>
    <row r="96" customFormat="false" ht="18.75" hidden="false" customHeight="false" outlineLevel="0" collapsed="false">
      <c r="C96" s="13"/>
      <c r="D96" s="13"/>
    </row>
    <row r="97" customFormat="false" ht="18.75" hidden="false" customHeight="false" outlineLevel="0" collapsed="false">
      <c r="C97" s="13"/>
      <c r="D97" s="13"/>
    </row>
    <row r="98" customFormat="false" ht="18.75" hidden="false" customHeight="false" outlineLevel="0" collapsed="false">
      <c r="C98" s="13"/>
      <c r="D98" s="13"/>
    </row>
    <row r="99" customFormat="false" ht="18.75" hidden="false" customHeight="false" outlineLevel="0" collapsed="false">
      <c r="C99" s="13"/>
      <c r="D99" s="13"/>
    </row>
    <row r="100" customFormat="false" ht="18.75" hidden="false" customHeight="false" outlineLevel="0" collapsed="false">
      <c r="C100" s="13"/>
      <c r="D100" s="13"/>
    </row>
    <row r="101" customFormat="false" ht="18.75" hidden="false" customHeight="false" outlineLevel="0" collapsed="false">
      <c r="C101" s="13"/>
      <c r="D101" s="13"/>
    </row>
    <row r="102" customFormat="false" ht="18.75" hidden="false" customHeight="false" outlineLevel="0" collapsed="false">
      <c r="C102" s="13"/>
      <c r="D102" s="13"/>
    </row>
    <row r="103" customFormat="false" ht="18.75" hidden="false" customHeight="false" outlineLevel="0" collapsed="false">
      <c r="C103" s="13"/>
      <c r="D103" s="13"/>
    </row>
    <row r="104" customFormat="false" ht="18.75" hidden="false" customHeight="false" outlineLevel="0" collapsed="false">
      <c r="C104" s="13"/>
      <c r="D104" s="13"/>
    </row>
    <row r="105" customFormat="false" ht="18.75" hidden="false" customHeight="false" outlineLevel="0" collapsed="false">
      <c r="C105" s="13"/>
      <c r="D105" s="13"/>
    </row>
    <row r="106" customFormat="false" ht="18.75" hidden="false" customHeight="false" outlineLevel="0" collapsed="false">
      <c r="C106" s="13"/>
      <c r="D106" s="13"/>
    </row>
    <row r="107" customFormat="false" ht="18.75" hidden="false" customHeight="false" outlineLevel="0" collapsed="false">
      <c r="C107" s="13"/>
      <c r="D107" s="13"/>
    </row>
    <row r="108" customFormat="false" ht="18.75" hidden="false" customHeight="false" outlineLevel="0" collapsed="false">
      <c r="C108" s="13"/>
      <c r="D108" s="13"/>
    </row>
    <row r="109" customFormat="false" ht="18.75" hidden="false" customHeight="false" outlineLevel="0" collapsed="false">
      <c r="C109" s="13"/>
      <c r="D109" s="13"/>
    </row>
    <row r="110" customFormat="false" ht="18.75" hidden="false" customHeight="false" outlineLevel="0" collapsed="false">
      <c r="C110" s="13"/>
      <c r="D110" s="13"/>
    </row>
    <row r="111" customFormat="false" ht="18.75" hidden="false" customHeight="false" outlineLevel="0" collapsed="false">
      <c r="C111" s="13"/>
      <c r="D111" s="13"/>
    </row>
    <row r="112" customFormat="false" ht="18.75" hidden="false" customHeight="false" outlineLevel="0" collapsed="false">
      <c r="C112" s="13"/>
      <c r="D112" s="13"/>
    </row>
    <row r="113" customFormat="false" ht="18.75" hidden="false" customHeight="false" outlineLevel="0" collapsed="false">
      <c r="C113" s="13"/>
      <c r="D113" s="13"/>
    </row>
    <row r="114" customFormat="false" ht="18.75" hidden="false" customHeight="false" outlineLevel="0" collapsed="false">
      <c r="C114" s="13"/>
      <c r="D114" s="13"/>
    </row>
    <row r="115" customFormat="false" ht="18.75" hidden="false" customHeight="false" outlineLevel="0" collapsed="false">
      <c r="C115" s="13"/>
      <c r="D115" s="13"/>
    </row>
    <row r="116" customFormat="false" ht="18.75" hidden="false" customHeight="false" outlineLevel="0" collapsed="false">
      <c r="C116" s="13"/>
      <c r="D116" s="13"/>
    </row>
    <row r="117" customFormat="false" ht="18.75" hidden="false" customHeight="false" outlineLevel="0" collapsed="false">
      <c r="C117" s="13"/>
      <c r="D117" s="13"/>
    </row>
    <row r="118" customFormat="false" ht="18.75" hidden="false" customHeight="false" outlineLevel="0" collapsed="false">
      <c r="C118" s="13"/>
      <c r="D118" s="13"/>
    </row>
    <row r="119" customFormat="false" ht="18.75" hidden="false" customHeight="false" outlineLevel="0" collapsed="false">
      <c r="C119" s="13"/>
      <c r="D119" s="13"/>
    </row>
    <row r="120" customFormat="false" ht="18.75" hidden="false" customHeight="false" outlineLevel="0" collapsed="false">
      <c r="C120" s="13"/>
      <c r="D120" s="13"/>
    </row>
    <row r="121" customFormat="false" ht="18.75" hidden="false" customHeight="false" outlineLevel="0" collapsed="false">
      <c r="C121" s="13"/>
      <c r="D121" s="13"/>
    </row>
    <row r="122" customFormat="false" ht="18.75" hidden="false" customHeight="false" outlineLevel="0" collapsed="false">
      <c r="C122" s="13"/>
      <c r="D122" s="13"/>
    </row>
    <row r="123" customFormat="false" ht="18.75" hidden="false" customHeight="false" outlineLevel="0" collapsed="false">
      <c r="C123" s="13"/>
      <c r="D123" s="13"/>
    </row>
    <row r="124" customFormat="false" ht="18.75" hidden="false" customHeight="false" outlineLevel="0" collapsed="false">
      <c r="C124" s="13"/>
      <c r="D124" s="13"/>
    </row>
    <row r="125" customFormat="false" ht="18.75" hidden="false" customHeight="false" outlineLevel="0" collapsed="false">
      <c r="C125" s="13"/>
      <c r="D125" s="13"/>
    </row>
    <row r="126" customFormat="false" ht="18.75" hidden="false" customHeight="false" outlineLevel="0" collapsed="false">
      <c r="C126" s="13"/>
      <c r="D126" s="13"/>
    </row>
    <row r="127" customFormat="false" ht="18.75" hidden="false" customHeight="false" outlineLevel="0" collapsed="false">
      <c r="C127" s="13"/>
      <c r="D127" s="13"/>
    </row>
    <row r="128" customFormat="false" ht="18.75" hidden="false" customHeight="false" outlineLevel="0" collapsed="false">
      <c r="C128" s="13"/>
      <c r="D128" s="13"/>
    </row>
    <row r="129" customFormat="false" ht="18.75" hidden="false" customHeight="false" outlineLevel="0" collapsed="false">
      <c r="C129" s="13"/>
      <c r="D129" s="13"/>
    </row>
    <row r="130" customFormat="false" ht="18.75" hidden="false" customHeight="false" outlineLevel="0" collapsed="false">
      <c r="C130" s="13"/>
      <c r="D130" s="13"/>
    </row>
    <row r="131" customFormat="false" ht="18.75" hidden="false" customHeight="false" outlineLevel="0" collapsed="false">
      <c r="C131" s="13"/>
      <c r="D131" s="13"/>
    </row>
    <row r="132" customFormat="false" ht="18.75" hidden="false" customHeight="false" outlineLevel="0" collapsed="false">
      <c r="C132" s="13"/>
      <c r="D132" s="13"/>
    </row>
    <row r="133" customFormat="false" ht="18.75" hidden="false" customHeight="false" outlineLevel="0" collapsed="false">
      <c r="C133" s="13"/>
      <c r="D133" s="13"/>
    </row>
    <row r="134" customFormat="false" ht="18.75" hidden="false" customHeight="false" outlineLevel="0" collapsed="false">
      <c r="C134" s="13"/>
      <c r="D134" s="13"/>
    </row>
    <row r="135" customFormat="false" ht="18.75" hidden="false" customHeight="false" outlineLevel="0" collapsed="false">
      <c r="C135" s="13"/>
      <c r="D135" s="13"/>
    </row>
    <row r="136" customFormat="false" ht="18.75" hidden="false" customHeight="false" outlineLevel="0" collapsed="false">
      <c r="C136" s="13"/>
      <c r="D136" s="13"/>
    </row>
    <row r="137" customFormat="false" ht="18.75" hidden="false" customHeight="false" outlineLevel="0" collapsed="false">
      <c r="C137" s="13"/>
      <c r="D137" s="13"/>
    </row>
    <row r="138" customFormat="false" ht="18.75" hidden="false" customHeight="false" outlineLevel="0" collapsed="false">
      <c r="C138" s="13"/>
      <c r="D138" s="13"/>
    </row>
    <row r="139" customFormat="false" ht="18.75" hidden="false" customHeight="false" outlineLevel="0" collapsed="false">
      <c r="C139" s="13"/>
      <c r="D139" s="13"/>
    </row>
    <row r="140" customFormat="false" ht="18.75" hidden="false" customHeight="false" outlineLevel="0" collapsed="false">
      <c r="C140" s="13"/>
      <c r="D140" s="13"/>
    </row>
    <row r="141" customFormat="false" ht="18.75" hidden="false" customHeight="false" outlineLevel="0" collapsed="false">
      <c r="C141" s="13"/>
      <c r="D141" s="13"/>
    </row>
    <row r="142" customFormat="false" ht="18.75" hidden="false" customHeight="false" outlineLevel="0" collapsed="false">
      <c r="C142" s="13"/>
      <c r="D142" s="13"/>
    </row>
    <row r="143" customFormat="false" ht="18.75" hidden="false" customHeight="false" outlineLevel="0" collapsed="false">
      <c r="C143" s="13"/>
      <c r="D143" s="13"/>
    </row>
    <row r="144" customFormat="false" ht="18.75" hidden="false" customHeight="false" outlineLevel="0" collapsed="false">
      <c r="C144" s="13"/>
      <c r="D144" s="13"/>
    </row>
    <row r="145" customFormat="false" ht="18.75" hidden="false" customHeight="false" outlineLevel="0" collapsed="false">
      <c r="C145" s="13"/>
      <c r="D145" s="13"/>
    </row>
    <row r="146" customFormat="false" ht="18.75" hidden="false" customHeight="false" outlineLevel="0" collapsed="false">
      <c r="C146" s="13"/>
      <c r="D146" s="13"/>
    </row>
    <row r="147" customFormat="false" ht="18.75" hidden="false" customHeight="false" outlineLevel="0" collapsed="false">
      <c r="C147" s="13"/>
      <c r="D147" s="13"/>
    </row>
    <row r="148" customFormat="false" ht="18.75" hidden="false" customHeight="false" outlineLevel="0" collapsed="false">
      <c r="C148" s="13"/>
      <c r="D148" s="13"/>
    </row>
    <row r="149" customFormat="false" ht="18.75" hidden="false" customHeight="false" outlineLevel="0" collapsed="false">
      <c r="C149" s="13"/>
      <c r="D149" s="13"/>
    </row>
    <row r="150" customFormat="false" ht="18.75" hidden="false" customHeight="false" outlineLevel="0" collapsed="false">
      <c r="C150" s="13"/>
      <c r="D150" s="13"/>
    </row>
    <row r="151" customFormat="false" ht="18.75" hidden="false" customHeight="false" outlineLevel="0" collapsed="false">
      <c r="C151" s="13"/>
      <c r="D151" s="13"/>
    </row>
    <row r="152" customFormat="false" ht="18.75" hidden="false" customHeight="false" outlineLevel="0" collapsed="false">
      <c r="C152" s="13"/>
      <c r="D152" s="13"/>
    </row>
  </sheetData>
  <mergeCells count="1">
    <mergeCell ref="A56:A58"/>
  </mergeCells>
  <printOptions headings="false" gridLines="false" gridLinesSet="true" horizontalCentered="false" verticalCentered="false"/>
  <pageMargins left="0.118055555555556" right="0.196527777777778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05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05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2025-05-13T13:20:04Z</dcterms:created>
  <dc:creator>Ica</dc:creator>
  <dc:description/>
  <dc:language>it-IT</dc:language>
  <cp:lastModifiedBy/>
  <cp:lastPrinted>2025-05-13T14:41:26Z</cp:lastPrinted>
  <dcterms:modified xsi:type="dcterms:W3CDTF">2025-05-21T15:47:36Z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