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iunone\nci\Tributi\EST\VALLATA\STA Vallata\NUOVO CANONE PATRIMONIALE\Tariffe 2022\Rio\"/>
    </mc:Choice>
  </mc:AlternateContent>
  <bookViews>
    <workbookView xWindow="0" yWindow="0" windowWidth="28800" windowHeight="12300"/>
  </bookViews>
  <sheets>
    <sheet name="PUBB e AFF 2022" sheetId="2" r:id="rId1"/>
    <sheet name="Ex TOSAP 2021  CON AUMENTO ISTA" sheetId="1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L11" i="1" s="1"/>
  <c r="M11" i="1" s="1"/>
  <c r="E102" i="2" l="1"/>
  <c r="G96" i="2"/>
  <c r="F96" i="2"/>
  <c r="D91" i="2"/>
  <c r="H102" i="2" s="1"/>
  <c r="E83" i="2"/>
  <c r="E82" i="2"/>
  <c r="E81" i="2"/>
  <c r="E80" i="2"/>
  <c r="E77" i="2"/>
  <c r="E76" i="2"/>
  <c r="E75" i="2"/>
  <c r="E74" i="2"/>
  <c r="E71" i="2"/>
  <c r="E70" i="2"/>
  <c r="E69" i="2"/>
  <c r="E68" i="2"/>
  <c r="E63" i="2"/>
  <c r="E62" i="2"/>
  <c r="E61" i="2"/>
  <c r="E60" i="2"/>
  <c r="E57" i="2"/>
  <c r="E56" i="2"/>
  <c r="E55" i="2"/>
  <c r="E54" i="2"/>
  <c r="E51" i="2"/>
  <c r="E50" i="2"/>
  <c r="E49" i="2"/>
  <c r="E48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3" i="2"/>
  <c r="E22" i="2"/>
  <c r="E21" i="2"/>
  <c r="E20" i="2"/>
  <c r="E18" i="2"/>
  <c r="E17" i="2"/>
  <c r="E16" i="2"/>
  <c r="E15" i="2"/>
  <c r="F94" i="1"/>
  <c r="H94" i="1" s="1"/>
  <c r="F91" i="1"/>
  <c r="H91" i="1" s="1"/>
  <c r="F84" i="1"/>
  <c r="F83" i="1"/>
  <c r="F81" i="1"/>
  <c r="F80" i="1"/>
  <c r="F78" i="1"/>
  <c r="F77" i="1"/>
  <c r="F76" i="1"/>
  <c r="F74" i="1"/>
  <c r="F73" i="1"/>
  <c r="F70" i="1"/>
  <c r="F69" i="1"/>
  <c r="F68" i="1"/>
  <c r="F66" i="1"/>
  <c r="F65" i="1"/>
  <c r="F64" i="1"/>
  <c r="F62" i="1"/>
  <c r="F60" i="1"/>
  <c r="F58" i="1"/>
  <c r="F56" i="1"/>
  <c r="F54" i="1"/>
  <c r="F52" i="1"/>
  <c r="F50" i="1"/>
  <c r="F48" i="1"/>
  <c r="F46" i="1"/>
  <c r="F45" i="1"/>
  <c r="F43" i="1"/>
  <c r="F39" i="1"/>
  <c r="F30" i="1"/>
  <c r="F26" i="1"/>
  <c r="F23" i="1"/>
  <c r="F20" i="1"/>
  <c r="F17" i="1"/>
  <c r="G9" i="1"/>
  <c r="G7" i="1"/>
  <c r="H40" i="1" s="1"/>
  <c r="G4" i="1"/>
  <c r="H27" i="1" s="1"/>
  <c r="F102" i="2" l="1"/>
  <c r="D96" i="2"/>
  <c r="H96" i="2"/>
  <c r="G102" i="2"/>
  <c r="E96" i="2"/>
  <c r="D102" i="2"/>
  <c r="H18" i="1"/>
  <c r="H31" i="1"/>
  <c r="H24" i="1"/>
  <c r="H21" i="1"/>
</calcChain>
</file>

<file path=xl/sharedStrings.xml><?xml version="1.0" encoding="utf-8"?>
<sst xmlns="http://schemas.openxmlformats.org/spreadsheetml/2006/main" count="236" uniqueCount="137">
  <si>
    <t>Comune di CASTEL DEL RIO</t>
  </si>
  <si>
    <t>Permanente</t>
  </si>
  <si>
    <t>ZONA 1</t>
  </si>
  <si>
    <t>ZONA 2</t>
  </si>
  <si>
    <t>Riduzione</t>
  </si>
  <si>
    <t>Temporanea</t>
  </si>
  <si>
    <t>Mercati</t>
  </si>
  <si>
    <t>Rid. 30%-40%</t>
  </si>
  <si>
    <t>Tabella Tosap Permanente</t>
  </si>
  <si>
    <t>Tariffe 2022</t>
  </si>
  <si>
    <t>Coefficiente</t>
  </si>
  <si>
    <t>Calcolo</t>
  </si>
  <si>
    <t>N.Tariffa</t>
  </si>
  <si>
    <t>Tariffa</t>
  </si>
  <si>
    <t>Occupazioni in genere</t>
  </si>
  <si>
    <t>1° Cat € x mq</t>
  </si>
  <si>
    <t>2° Cat € x mq</t>
  </si>
  <si>
    <t>Occupazioni con tende</t>
  </si>
  <si>
    <t>Distributori di Tabacchi</t>
  </si>
  <si>
    <t>Distributori di carburante</t>
  </si>
  <si>
    <t>Occupazioni di spazi sovrastanti o sottostanti il suolo pubblico</t>
  </si>
  <si>
    <t>x utenza</t>
  </si>
  <si>
    <t>Tabella Tosap Temporanea</t>
  </si>
  <si>
    <t>1° Cat € x mq x giorno</t>
  </si>
  <si>
    <t>2° Cat € x mq x giorno</t>
  </si>
  <si>
    <t>Ambulanti fiere e sagre</t>
  </si>
  <si>
    <t>occupazione fino a 12 ore</t>
  </si>
  <si>
    <t>Ambulanti prodotti agricoli</t>
  </si>
  <si>
    <t>occupazione fino a 6 ore</t>
  </si>
  <si>
    <t>Produttori agricoli  fiere e sagre</t>
  </si>
  <si>
    <t>Concessionari in occasione di mercato</t>
  </si>
  <si>
    <t>Concessionari in occasione  di  feste</t>
  </si>
  <si>
    <t>Occupazione edili (richiesta fatta da impresa) fino a 14 gg.</t>
  </si>
  <si>
    <t>Occupazione edili (richiesta fatta da impresa) oltre 14 gg.</t>
  </si>
  <si>
    <t>Occupazione edili (richiesta fatta da privato) fino a 14 gg.</t>
  </si>
  <si>
    <t>Occupazione edili (richiesta fatta da privato) tra 15 gg. e 30 gg.</t>
  </si>
  <si>
    <t>Occupazione edili (richiesta fatta da privato) oltre 30gg.</t>
  </si>
  <si>
    <t>Feste Pro loco,comitati,associazioni</t>
  </si>
  <si>
    <t>occupazioni fino a 12 ore</t>
  </si>
  <si>
    <t>occupazioni oltre a 14 giorni</t>
  </si>
  <si>
    <t>occupazioni oltre a 30 giorni</t>
  </si>
  <si>
    <t>Feste partiti</t>
  </si>
  <si>
    <t>occupazione oltre a 14 giorni</t>
  </si>
  <si>
    <t>Pubblici esercizi</t>
  </si>
  <si>
    <t>Gazebi-pedane con tavoli</t>
  </si>
  <si>
    <t>occupazione fino a 30 gg</t>
  </si>
  <si>
    <t>occupazione oltre 30 giorni</t>
  </si>
  <si>
    <t>Spettacoli e concerti</t>
  </si>
  <si>
    <t>occupazioni fino a 6 ore</t>
  </si>
  <si>
    <t>occupazioni oltre 12 ore</t>
  </si>
  <si>
    <t>Esercizi commerciali</t>
  </si>
  <si>
    <t>Giostre spettacoli viaggianti</t>
  </si>
  <si>
    <t>occupazione fino a 14 gg</t>
  </si>
  <si>
    <t>occupazione oltre 14 giorni</t>
  </si>
  <si>
    <t>Tabella CANONE MERCATALE</t>
  </si>
  <si>
    <t>Comprensivo TARI</t>
  </si>
  <si>
    <t>Ambulanti mercato settimanale (spuntisti)</t>
  </si>
  <si>
    <t>Ambulanti mercato settimanale (conv.annuale)</t>
  </si>
  <si>
    <t>Corrispettivo dovuto TARI su mercato</t>
  </si>
  <si>
    <t>x mq x giorno</t>
  </si>
  <si>
    <t>categoria</t>
  </si>
  <si>
    <t>V</t>
  </si>
  <si>
    <t>inserire classe</t>
  </si>
  <si>
    <t>aumento sup mq</t>
  </si>
  <si>
    <t>inserire aumento</t>
  </si>
  <si>
    <t>categoria speciale</t>
  </si>
  <si>
    <t>inserire cat spec</t>
  </si>
  <si>
    <t xml:space="preserve">AUMENTO </t>
  </si>
  <si>
    <t>PERMANENTE</t>
  </si>
  <si>
    <t>ISTAT 2021</t>
  </si>
  <si>
    <t>TARIFFA STANDARD ZONA 1</t>
  </si>
  <si>
    <t>3,8% SULLA TARIFFA STANDARD</t>
  </si>
  <si>
    <t>TEMPORANEA</t>
  </si>
  <si>
    <t>attenzione una volta insertita la classe inserire manualmente la tariffa standard come da info</t>
  </si>
  <si>
    <r>
      <t>T</t>
    </r>
    <r>
      <rPr>
        <sz val="8"/>
        <color indexed="8"/>
        <rFont val="Georgia 2"/>
      </rPr>
      <t xml:space="preserve">IPOLOGIA E </t>
    </r>
    <r>
      <rPr>
        <sz val="10"/>
        <color indexed="8"/>
        <rFont val="Georgia 2"/>
      </rPr>
      <t>S</t>
    </r>
    <r>
      <rPr>
        <sz val="8"/>
        <color indexed="8"/>
        <rFont val="Georgia 2"/>
      </rPr>
      <t>UPERFICI</t>
    </r>
  </si>
  <si>
    <t>GG</t>
  </si>
  <si>
    <t>Tariffe 2009</t>
  </si>
  <si>
    <t xml:space="preserve">                                  CATEGORIA NORMALE</t>
  </si>
  <si>
    <t>1,00 mq</t>
  </si>
  <si>
    <t>&gt; 1,00 = 5,00 MQ</t>
  </si>
  <si>
    <t>&gt;5,01 MQ = 8,00 MQ</t>
  </si>
  <si>
    <t>&gt;8,01 MQ</t>
  </si>
  <si>
    <t>CATEGORIA NORMALE LUMINOSA</t>
  </si>
  <si>
    <t>&gt; 1,00  = 5,00 MQ</t>
  </si>
  <si>
    <t>DIFFUSIONI VARIE</t>
  </si>
  <si>
    <t>VOLANTINAGGIO CN</t>
  </si>
  <si>
    <t>SONORA CN</t>
  </si>
  <si>
    <t>STRISCIONI  1,00 MQ CN</t>
  </si>
  <si>
    <t>STRISCIONI &gt; 1,00 = 5,00 MQ CN</t>
  </si>
  <si>
    <t>STRISCIONI  &gt;5,01 MQ = 8,00 MQ CN</t>
  </si>
  <si>
    <t>STRISCIONI  &gt;8,01 MQ CN</t>
  </si>
  <si>
    <t>Pubbl.visiva effettauta per conto proprio o altrui all'esterno /interno dei veicoli adibiti a uso pubblico o a uso privato   a mq.</t>
  </si>
  <si>
    <t>Pubbl.visiva effettauta per conto proprio o altrui all'esterno /interno di veicoli,con i cosiddeti camion vela  a mq.</t>
  </si>
  <si>
    <t xml:space="preserve">Pannelli luminosi  fino a 1,00 MQ CN </t>
  </si>
  <si>
    <t xml:space="preserve">Pannelli luminosi  fino a 5,00 MQ CN </t>
  </si>
  <si>
    <t xml:space="preserve">Pannelli luminosi  &gt;5,01 MQ = 8,00 MQ CN </t>
  </si>
  <si>
    <t xml:space="preserve">Pannelli luminosi  &gt;8,01 MQ CN </t>
  </si>
  <si>
    <t xml:space="preserve">Pannelli luminosi in proprio  fino a 1,00 MQ CN </t>
  </si>
  <si>
    <t xml:space="preserve">Pannelli luminosi in proprio  fino a 5,00 MQ CN </t>
  </si>
  <si>
    <t xml:space="preserve">Pannelli luminosi in proprio  &gt;5,01 MQ = 8,00 MQ CN </t>
  </si>
  <si>
    <t xml:space="preserve">Pannelli luminosi in proprio  &gt;8,01 MQ CN </t>
  </si>
  <si>
    <t>Proiezioni/diap. CN</t>
  </si>
  <si>
    <t>Aeromobili</t>
  </si>
  <si>
    <t xml:space="preserve">Palloni frenati </t>
  </si>
  <si>
    <t>Locandine CN</t>
  </si>
  <si>
    <t xml:space="preserve">CARTELLI TEMPORANEA </t>
  </si>
  <si>
    <t>CARTELLI  IN FORMA OPACA</t>
  </si>
  <si>
    <t>CARTELLI  FINO A 1      CN</t>
  </si>
  <si>
    <t>CARTELLI  FINO A 5     CN</t>
  </si>
  <si>
    <t>CARTELLI DA 5,01 A 8   CN</t>
  </si>
  <si>
    <t>CARTELLI SUP 8   CN</t>
  </si>
  <si>
    <t>CARTELLI  FINO A 1   CN</t>
  </si>
  <si>
    <t>CARTELLI  FINO A 1    CN</t>
  </si>
  <si>
    <t>CARTELLI IN FORMA LUMINOSA</t>
  </si>
  <si>
    <t>CARTELLI  FINO A 1     CN</t>
  </si>
  <si>
    <t>COMUNE DI CASTEL DEL RIO 
TARIFFE STANDARD PER CIASCUN FOGLIO DI CM. 70x100 O FRAZIONI</t>
  </si>
  <si>
    <t>TARIFFA GIORNALIERA STANDARD</t>
  </si>
  <si>
    <t>FINO A GIORNI O FRAZIONE</t>
  </si>
  <si>
    <t>superfici inferiori a mq.1</t>
  </si>
  <si>
    <t>coefficente</t>
  </si>
  <si>
    <t>Superfici  superiori  a mq.1</t>
  </si>
  <si>
    <t>MANIFESTI DI CM. 70x100 oppure 100x70</t>
  </si>
  <si>
    <t>FOGLI</t>
  </si>
  <si>
    <t>MANIFESTI DI CM. 100x140 oppure 140x100</t>
  </si>
  <si>
    <t>MANIFESTI DI CM. 140x200 oppure 200X140</t>
  </si>
  <si>
    <t>MANIFESTI DI M. 6x3</t>
  </si>
  <si>
    <t>NB:</t>
  </si>
  <si>
    <t>PER OGNI COMMISSIONE INFERIORE A 50 FOGLI IL CANONE E' MAGGIORATO DEL 50%</t>
  </si>
  <si>
    <t>PER I MANIFESTI COSTITUITI DA OTTO FINO A DODICI FOGLI IL CANONE E' MAGGIORATO DEL 50%</t>
  </si>
  <si>
    <t>PER I MANIFESTI COSTITUITI DA PIU' DI DODICI FOGLI IL CANONE E' MAGGIORATO DEL 100%</t>
  </si>
  <si>
    <t>Per l’esecuzione del servizio di affissione richiesto per il giorno in cui è stato consegnato il</t>
  </si>
  <si>
    <t>materiale da affiggere o entro i due giorni successivi,  ovvero per le ore notturne dalle 20 alle</t>
  </si>
  <si>
    <t>07,00, o nei giorni festivi, è dovuta la maggiorazione del 10 per cento del  canone, con un minimo</t>
  </si>
  <si>
    <t>di Euro 30,00 per ciascuna commissione.</t>
  </si>
  <si>
    <t>occupazione giornaliera</t>
  </si>
  <si>
    <t>occupazione fino a 9 ore</t>
  </si>
  <si>
    <t>Occupazioni per la fornitura di servizi di pubblica utilità -    importo minimo € 800,00 + incremento istat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</si>
</sst>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[$-410]General"/>
    <numFmt numFmtId="165" formatCode="\ #,##0.00&quot; € &quot;;\-#,##0.00&quot; € &quot;;\-#&quot; € &quot;;\ @\ "/>
    <numFmt numFmtId="166" formatCode="[$-410]0.00%"/>
    <numFmt numFmtId="167" formatCode="[$-410]0"/>
    <numFmt numFmtId="168" formatCode="[$-410]#,##0"/>
    <numFmt numFmtId="169" formatCode="[$-410]0.00"/>
    <numFmt numFmtId="170" formatCode="#,##0.00&quot; €&quot;;[Red]\-#,##0.00&quot; €&quot;"/>
    <numFmt numFmtId="171" formatCode="[$-410]#,##0.00"/>
    <numFmt numFmtId="172" formatCode="#,##0.00\ ;\-#,##0.00\ "/>
    <numFmt numFmtId="173" formatCode="_-* #,##0.00_-;\-* #,##0.00_-;_-* \-??_-;_-@_-"/>
    <numFmt numFmtId="174" formatCode="&quot;€ &quot;#,##0.00"/>
    <numFmt numFmtId="175" formatCode="0.000"/>
  </numFmts>
  <fonts count="38">
    <font>
      <sz val="10"/>
      <name val="Arial"/>
      <family val="2"/>
    </font>
    <font>
      <sz val="10"/>
      <color rgb="FF000000"/>
      <name val="Times New Roman"/>
      <family val="1"/>
    </font>
    <font>
      <b/>
      <sz val="16"/>
      <color rgb="FF000000"/>
      <name val="Georgia2"/>
    </font>
    <font>
      <sz val="10"/>
      <name val="Arial"/>
      <family val="2"/>
    </font>
    <font>
      <b/>
      <sz val="10"/>
      <name val="Arial"/>
      <family val="2"/>
    </font>
    <font>
      <b/>
      <sz val="16"/>
      <name val="Times New Roman"/>
      <family val="1"/>
    </font>
    <font>
      <b/>
      <sz val="10"/>
      <color rgb="FF000000"/>
      <name val="Georgia 2"/>
    </font>
    <font>
      <sz val="11.5"/>
      <name val="Times New Roman"/>
      <family val="1"/>
    </font>
    <font>
      <b/>
      <sz val="11.5"/>
      <color rgb="FFFF0000"/>
      <name val="Times New Roman"/>
      <family val="1"/>
    </font>
    <font>
      <sz val="11.5"/>
      <color rgb="FF00B0F0"/>
      <name val="Times New Roman"/>
      <family val="1"/>
    </font>
    <font>
      <sz val="10"/>
      <color rgb="FF000000"/>
      <name val="Georgia 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indexed="8"/>
      <name val="Times New Roman"/>
      <family val="1"/>
    </font>
    <font>
      <b/>
      <sz val="18"/>
      <color indexed="8"/>
      <name val="Georgia2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10"/>
      <color indexed="8"/>
      <name val="Georgia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Georgia 2"/>
    </font>
    <font>
      <b/>
      <sz val="10"/>
      <color indexed="8"/>
      <name val="Georgia2"/>
    </font>
    <font>
      <sz val="8"/>
      <color indexed="8"/>
      <name val="Georgia 2"/>
    </font>
    <font>
      <b/>
      <sz val="10"/>
      <color indexed="8"/>
      <name val="Georgia 2"/>
    </font>
    <font>
      <b/>
      <sz val="11"/>
      <name val="Georgia 2"/>
    </font>
    <font>
      <sz val="10"/>
      <name val="Georgia 2"/>
    </font>
    <font>
      <sz val="10"/>
      <color indexed="10"/>
      <name val="Georgia 2"/>
    </font>
    <font>
      <sz val="9"/>
      <color indexed="10"/>
      <name val="Georgia 2"/>
    </font>
    <font>
      <b/>
      <sz val="10"/>
      <color indexed="10"/>
      <name val="Georgia 2"/>
    </font>
    <font>
      <b/>
      <u/>
      <sz val="11"/>
      <name val="Georgia 2"/>
    </font>
    <font>
      <sz val="9"/>
      <name val="Georgia 2"/>
    </font>
    <font>
      <sz val="10"/>
      <name val="Times New Roman"/>
      <family val="1"/>
    </font>
    <font>
      <b/>
      <sz val="18"/>
      <color indexed="8"/>
      <name val="Times New Roman"/>
      <family val="1"/>
    </font>
    <font>
      <sz val="9"/>
      <color indexed="8"/>
      <name val="Georgia 2"/>
    </font>
    <font>
      <b/>
      <sz val="11"/>
      <color indexed="8"/>
      <name val="Georgia 2"/>
    </font>
    <font>
      <b/>
      <sz val="12"/>
      <color indexed="8"/>
      <name val="Calibri"/>
      <family val="2"/>
    </font>
    <font>
      <b/>
      <sz val="11"/>
      <color indexed="8"/>
      <name val="Arial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2F0D9"/>
        <bgColor rgb="FFDEEBF7"/>
      </patternFill>
    </fill>
    <fill>
      <patternFill patternType="solid">
        <fgColor rgb="FFDEEBF7"/>
        <bgColor rgb="FFE2F0D9"/>
      </patternFill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7"/>
        <bgColor indexed="22"/>
      </patternFill>
    </fill>
    <fill>
      <patternFill patternType="solid">
        <fgColor indexed="8"/>
        <bgColor indexed="58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8">
    <xf numFmtId="0" fontId="0" fillId="0" borderId="0"/>
    <xf numFmtId="165" fontId="3" fillId="0" borderId="0"/>
    <xf numFmtId="164" fontId="1" fillId="0" borderId="0"/>
    <xf numFmtId="164" fontId="3" fillId="0" borderId="0"/>
    <xf numFmtId="0" fontId="13" fillId="0" borderId="0"/>
    <xf numFmtId="9" fontId="18" fillId="0" borderId="0" applyFill="0" applyBorder="0" applyAlignment="0" applyProtection="0"/>
    <xf numFmtId="0" fontId="18" fillId="0" borderId="0"/>
    <xf numFmtId="173" fontId="18" fillId="0" borderId="0" applyFill="0" applyBorder="0" applyAlignment="0" applyProtection="0"/>
  </cellStyleXfs>
  <cellXfs count="193">
    <xf numFmtId="0" fontId="0" fillId="0" borderId="0" xfId="0"/>
    <xf numFmtId="164" fontId="3" fillId="0" borderId="0" xfId="3"/>
    <xf numFmtId="164" fontId="2" fillId="0" borderId="0" xfId="2" applyFont="1" applyBorder="1" applyAlignment="1">
      <alignment horizontal="center" vertical="top"/>
    </xf>
    <xf numFmtId="164" fontId="4" fillId="0" borderId="0" xfId="3" applyFont="1"/>
    <xf numFmtId="164" fontId="4" fillId="2" borderId="2" xfId="3" applyFont="1" applyFill="1" applyBorder="1"/>
    <xf numFmtId="165" fontId="4" fillId="2" borderId="3" xfId="1" applyFont="1" applyFill="1" applyBorder="1" applyAlignment="1" applyProtection="1">
      <alignment horizontal="center"/>
    </xf>
    <xf numFmtId="164" fontId="4" fillId="3" borderId="2" xfId="3" applyFont="1" applyFill="1" applyBorder="1" applyAlignment="1">
      <alignment horizontal="right"/>
    </xf>
    <xf numFmtId="165" fontId="4" fillId="3" borderId="3" xfId="1" applyFont="1" applyFill="1" applyBorder="1" applyAlignment="1" applyProtection="1">
      <alignment horizontal="center"/>
    </xf>
    <xf numFmtId="164" fontId="4" fillId="2" borderId="4" xfId="3" applyFont="1" applyFill="1" applyBorder="1"/>
    <xf numFmtId="164" fontId="3" fillId="2" borderId="5" xfId="3" applyFill="1" applyBorder="1"/>
    <xf numFmtId="164" fontId="0" fillId="3" borderId="4" xfId="3" applyFont="1" applyFill="1" applyBorder="1" applyAlignment="1">
      <alignment horizontal="right"/>
    </xf>
    <xf numFmtId="166" fontId="3" fillId="3" borderId="5" xfId="3" applyNumberFormat="1" applyFill="1" applyBorder="1"/>
    <xf numFmtId="164" fontId="4" fillId="2" borderId="6" xfId="3" applyFont="1" applyFill="1" applyBorder="1"/>
    <xf numFmtId="164" fontId="3" fillId="2" borderId="7" xfId="3" applyFill="1" applyBorder="1"/>
    <xf numFmtId="164" fontId="3" fillId="3" borderId="6" xfId="3" applyFill="1" applyBorder="1" applyAlignment="1">
      <alignment horizontal="right"/>
    </xf>
    <xf numFmtId="164" fontId="3" fillId="3" borderId="7" xfId="3" applyFill="1" applyBorder="1"/>
    <xf numFmtId="164" fontId="3" fillId="2" borderId="6" xfId="3" applyFill="1" applyBorder="1"/>
    <xf numFmtId="166" fontId="3" fillId="3" borderId="7" xfId="3" applyNumberFormat="1" applyFill="1" applyBorder="1"/>
    <xf numFmtId="165" fontId="0" fillId="2" borderId="2" xfId="1" applyFont="1" applyFill="1" applyBorder="1" applyAlignment="1" applyProtection="1"/>
    <xf numFmtId="164" fontId="3" fillId="2" borderId="8" xfId="3" applyFill="1" applyBorder="1"/>
    <xf numFmtId="166" fontId="3" fillId="2" borderId="6" xfId="3" applyNumberFormat="1" applyFill="1" applyBorder="1"/>
    <xf numFmtId="164" fontId="3" fillId="0" borderId="2" xfId="3" applyBorder="1"/>
    <xf numFmtId="164" fontId="3" fillId="0" borderId="0" xfId="3" applyAlignment="1">
      <alignment horizontal="right"/>
    </xf>
    <xf numFmtId="164" fontId="6" fillId="2" borderId="9" xfId="2" applyFont="1" applyFill="1" applyBorder="1" applyAlignment="1">
      <alignment horizontal="center" vertical="center" wrapText="1"/>
    </xf>
    <xf numFmtId="164" fontId="6" fillId="2" borderId="2" xfId="2" applyFont="1" applyFill="1" applyBorder="1" applyAlignment="1">
      <alignment horizontal="center" vertical="center" wrapText="1"/>
    </xf>
    <xf numFmtId="164" fontId="6" fillId="3" borderId="9" xfId="2" applyFont="1" applyFill="1" applyBorder="1" applyAlignment="1">
      <alignment horizontal="center" vertical="center" wrapText="1"/>
    </xf>
    <xf numFmtId="164" fontId="6" fillId="3" borderId="1" xfId="2" applyFont="1" applyFill="1" applyBorder="1" applyAlignment="1">
      <alignment horizontal="center" vertical="center" wrapText="1"/>
    </xf>
    <xf numFmtId="164" fontId="7" fillId="0" borderId="1" xfId="3" applyFont="1" applyBorder="1" applyAlignment="1">
      <alignment horizontal="left" vertical="top" wrapText="1"/>
    </xf>
    <xf numFmtId="167" fontId="7" fillId="0" borderId="1" xfId="3" applyNumberFormat="1" applyFont="1" applyBorder="1" applyAlignment="1">
      <alignment horizontal="left" vertical="top" wrapText="1"/>
    </xf>
    <xf numFmtId="168" fontId="7" fillId="0" borderId="1" xfId="3" applyNumberFormat="1" applyFont="1" applyBorder="1" applyAlignment="1">
      <alignment horizontal="left" vertical="top" wrapText="1"/>
    </xf>
    <xf numFmtId="165" fontId="9" fillId="0" borderId="1" xfId="1" applyFont="1" applyBorder="1" applyAlignment="1" applyProtection="1">
      <alignment horizontal="left" vertical="top" wrapText="1"/>
    </xf>
    <xf numFmtId="165" fontId="6" fillId="2" borderId="1" xfId="1" applyFont="1" applyFill="1" applyBorder="1" applyAlignment="1" applyProtection="1"/>
    <xf numFmtId="169" fontId="10" fillId="2" borderId="1" xfId="1" applyNumberFormat="1" applyFont="1" applyFill="1" applyBorder="1" applyAlignment="1" applyProtection="1"/>
    <xf numFmtId="165" fontId="6" fillId="0" borderId="1" xfId="1" applyFont="1" applyBorder="1" applyAlignment="1" applyProtection="1"/>
    <xf numFmtId="165" fontId="10" fillId="0" borderId="1" xfId="1" applyFont="1" applyBorder="1" applyAlignment="1" applyProtection="1"/>
    <xf numFmtId="169" fontId="10" fillId="0" borderId="1" xfId="1" applyNumberFormat="1" applyFont="1" applyBorder="1" applyAlignment="1" applyProtection="1"/>
    <xf numFmtId="165" fontId="6" fillId="3" borderId="1" xfId="1" applyFont="1" applyFill="1" applyBorder="1" applyAlignment="1" applyProtection="1"/>
    <xf numFmtId="169" fontId="10" fillId="3" borderId="1" xfId="1" applyNumberFormat="1" applyFont="1" applyFill="1" applyBorder="1" applyAlignment="1" applyProtection="1"/>
    <xf numFmtId="164" fontId="9" fillId="0" borderId="1" xfId="3" applyFont="1" applyBorder="1" applyAlignment="1">
      <alignment horizontal="left" vertical="top" wrapText="1"/>
    </xf>
    <xf numFmtId="170" fontId="9" fillId="0" borderId="1" xfId="1" applyNumberFormat="1" applyFont="1" applyBorder="1" applyAlignment="1" applyProtection="1">
      <alignment horizontal="right" vertical="top" wrapText="1"/>
    </xf>
    <xf numFmtId="164" fontId="11" fillId="0" borderId="10" xfId="3" applyFont="1" applyBorder="1" applyAlignment="1">
      <alignment horizontal="left" vertical="top" wrapText="1"/>
    </xf>
    <xf numFmtId="167" fontId="7" fillId="0" borderId="7" xfId="3" applyNumberFormat="1" applyFont="1" applyBorder="1" applyAlignment="1">
      <alignment horizontal="left" vertical="top" wrapText="1"/>
    </xf>
    <xf numFmtId="165" fontId="7" fillId="0" borderId="11" xfId="1" applyFont="1" applyBorder="1" applyAlignment="1" applyProtection="1">
      <alignment horizontal="left" vertical="top" wrapText="1"/>
    </xf>
    <xf numFmtId="164" fontId="0" fillId="0" borderId="10" xfId="3" applyFont="1" applyBorder="1" applyAlignment="1">
      <alignment horizontal="left" vertical="top" wrapText="1"/>
    </xf>
    <xf numFmtId="167" fontId="7" fillId="0" borderId="12" xfId="3" applyNumberFormat="1" applyFont="1" applyBorder="1" applyAlignment="1">
      <alignment horizontal="left" vertical="top" wrapText="1"/>
    </xf>
    <xf numFmtId="165" fontId="7" fillId="0" borderId="1" xfId="1" applyFont="1" applyBorder="1" applyAlignment="1" applyProtection="1">
      <alignment horizontal="left" vertical="top" wrapText="1"/>
    </xf>
    <xf numFmtId="164" fontId="7" fillId="0" borderId="7" xfId="3" applyFont="1" applyBorder="1" applyAlignment="1">
      <alignment horizontal="left" vertical="top" wrapText="1"/>
    </xf>
    <xf numFmtId="164" fontId="11" fillId="0" borderId="1" xfId="3" applyFont="1" applyBorder="1" applyAlignment="1">
      <alignment horizontal="left" vertical="top" wrapText="1"/>
    </xf>
    <xf numFmtId="164" fontId="0" fillId="0" borderId="1" xfId="3" applyFont="1" applyBorder="1" applyAlignment="1">
      <alignment horizontal="left" vertical="top" wrapText="1"/>
    </xf>
    <xf numFmtId="168" fontId="7" fillId="0" borderId="0" xfId="3" applyNumberFormat="1" applyFont="1" applyBorder="1" applyAlignment="1">
      <alignment horizontal="left" vertical="top" wrapText="1"/>
    </xf>
    <xf numFmtId="164" fontId="6" fillId="0" borderId="0" xfId="2" applyFont="1" applyBorder="1"/>
    <xf numFmtId="169" fontId="10" fillId="0" borderId="0" xfId="2" applyNumberFormat="1" applyFont="1" applyBorder="1"/>
    <xf numFmtId="164" fontId="12" fillId="0" borderId="1" xfId="3" applyFont="1" applyBorder="1" applyAlignment="1">
      <alignment horizontal="left" vertical="top" wrapText="1"/>
    </xf>
    <xf numFmtId="167" fontId="7" fillId="0" borderId="1" xfId="3" applyNumberFormat="1" applyFont="1" applyBorder="1" applyAlignment="1">
      <alignment horizontal="left" vertical="center" wrapText="1"/>
    </xf>
    <xf numFmtId="165" fontId="3" fillId="0" borderId="0" xfId="3" applyNumberFormat="1"/>
    <xf numFmtId="169" fontId="6" fillId="0" borderId="1" xfId="2" applyNumberFormat="1" applyFont="1" applyBorder="1"/>
    <xf numFmtId="169" fontId="10" fillId="0" borderId="1" xfId="2" applyNumberFormat="1" applyFont="1" applyBorder="1"/>
    <xf numFmtId="169" fontId="3" fillId="0" borderId="0" xfId="3" applyNumberFormat="1"/>
    <xf numFmtId="171" fontId="7" fillId="0" borderId="1" xfId="3" applyNumberFormat="1" applyFont="1" applyBorder="1" applyAlignment="1">
      <alignment horizontal="left" vertical="top" wrapText="1"/>
    </xf>
    <xf numFmtId="165" fontId="4" fillId="2" borderId="1" xfId="1" applyFont="1" applyFill="1" applyBorder="1" applyAlignment="1" applyProtection="1"/>
    <xf numFmtId="169" fontId="6" fillId="0" borderId="0" xfId="2" applyNumberFormat="1" applyFont="1" applyBorder="1"/>
    <xf numFmtId="164" fontId="10" fillId="0" borderId="0" xfId="2" applyFont="1" applyBorder="1"/>
    <xf numFmtId="164" fontId="6" fillId="3" borderId="2" xfId="2" applyFont="1" applyFill="1" applyBorder="1" applyAlignment="1">
      <alignment horizontal="center" vertical="center" wrapText="1"/>
    </xf>
    <xf numFmtId="164" fontId="10" fillId="0" borderId="1" xfId="2" applyFont="1" applyBorder="1"/>
    <xf numFmtId="165" fontId="0" fillId="0" borderId="0" xfId="1" applyFont="1" applyBorder="1" applyAlignment="1" applyProtection="1"/>
    <xf numFmtId="172" fontId="10" fillId="2" borderId="1" xfId="1" applyNumberFormat="1" applyFont="1" applyFill="1" applyBorder="1" applyAlignment="1" applyProtection="1"/>
    <xf numFmtId="172" fontId="10" fillId="0" borderId="1" xfId="1" applyNumberFormat="1" applyFont="1" applyBorder="1" applyAlignment="1" applyProtection="1"/>
    <xf numFmtId="164" fontId="4" fillId="0" borderId="1" xfId="3" applyFont="1" applyBorder="1" applyAlignment="1">
      <alignment horizontal="left" vertical="top" wrapText="1"/>
    </xf>
    <xf numFmtId="164" fontId="4" fillId="0" borderId="1" xfId="3" applyFont="1" applyBorder="1" applyAlignment="1">
      <alignment horizontal="center" vertical="top" wrapText="1"/>
    </xf>
    <xf numFmtId="164" fontId="0" fillId="0" borderId="0" xfId="3" applyFont="1" applyBorder="1" applyAlignment="1">
      <alignment horizontal="left" vertical="top" wrapText="1"/>
    </xf>
    <xf numFmtId="164" fontId="7" fillId="0" borderId="0" xfId="3" applyFont="1" applyBorder="1" applyAlignment="1">
      <alignment horizontal="left" vertical="top" wrapText="1"/>
    </xf>
    <xf numFmtId="167" fontId="7" fillId="0" borderId="0" xfId="3" applyNumberFormat="1" applyFont="1" applyBorder="1" applyAlignment="1">
      <alignment horizontal="left" vertical="top" wrapText="1"/>
    </xf>
    <xf numFmtId="164" fontId="6" fillId="4" borderId="9" xfId="2" applyFont="1" applyFill="1" applyBorder="1" applyAlignment="1">
      <alignment horizontal="center" vertical="center" wrapText="1"/>
    </xf>
    <xf numFmtId="164" fontId="6" fillId="4" borderId="2" xfId="2" applyFont="1" applyFill="1" applyBorder="1" applyAlignment="1">
      <alignment horizontal="center" vertical="center" wrapText="1"/>
    </xf>
    <xf numFmtId="165" fontId="6" fillId="4" borderId="1" xfId="1" applyFont="1" applyFill="1" applyBorder="1" applyAlignment="1" applyProtection="1"/>
    <xf numFmtId="164" fontId="10" fillId="4" borderId="1" xfId="2" applyFont="1" applyFill="1" applyBorder="1"/>
    <xf numFmtId="164" fontId="4" fillId="5" borderId="1" xfId="3" applyFont="1" applyFill="1" applyBorder="1" applyAlignment="1">
      <alignment horizontal="left" vertical="top" wrapText="1"/>
    </xf>
    <xf numFmtId="164" fontId="4" fillId="5" borderId="1" xfId="3" applyFont="1" applyFill="1" applyBorder="1"/>
    <xf numFmtId="165" fontId="4" fillId="5" borderId="1" xfId="1" applyFont="1" applyFill="1" applyBorder="1" applyAlignment="1" applyProtection="1">
      <alignment horizontal="left"/>
    </xf>
    <xf numFmtId="0" fontId="14" fillId="0" borderId="0" xfId="4" applyFont="1" applyFill="1" applyBorder="1" applyAlignment="1">
      <alignment horizontal="center" vertical="top"/>
    </xf>
    <xf numFmtId="0" fontId="15" fillId="0" borderId="0" xfId="4" applyFont="1" applyFill="1" applyBorder="1" applyAlignment="1">
      <alignment horizontal="right" vertical="top"/>
    </xf>
    <xf numFmtId="0" fontId="13" fillId="0" borderId="0" xfId="4"/>
    <xf numFmtId="0" fontId="15" fillId="0" borderId="0" xfId="4" applyFont="1" applyFill="1" applyBorder="1" applyAlignment="1">
      <alignment horizontal="left" vertical="top"/>
    </xf>
    <xf numFmtId="0" fontId="16" fillId="0" borderId="0" xfId="4" applyFont="1" applyAlignment="1">
      <alignment horizontal="left"/>
    </xf>
    <xf numFmtId="0" fontId="13" fillId="0" borderId="0" xfId="4" applyFont="1" applyAlignment="1">
      <alignment horizontal="right"/>
    </xf>
    <xf numFmtId="49" fontId="17" fillId="6" borderId="13" xfId="4" applyNumberFormat="1" applyFont="1" applyFill="1" applyBorder="1" applyAlignment="1">
      <alignment horizontal="center" vertical="top"/>
    </xf>
    <xf numFmtId="0" fontId="17" fillId="0" borderId="0" xfId="4" applyFont="1" applyFill="1" applyBorder="1" applyAlignment="1">
      <alignment horizontal="left" vertical="top"/>
    </xf>
    <xf numFmtId="0" fontId="17" fillId="0" borderId="0" xfId="4" applyFont="1" applyAlignment="1">
      <alignment horizontal="left"/>
    </xf>
    <xf numFmtId="0" fontId="17" fillId="0" borderId="0" xfId="4" applyFont="1" applyFill="1" applyBorder="1" applyAlignment="1">
      <alignment horizontal="right" vertical="top"/>
    </xf>
    <xf numFmtId="10" fontId="19" fillId="6" borderId="13" xfId="5" applyNumberFormat="1" applyFont="1" applyFill="1" applyBorder="1" applyAlignment="1" applyProtection="1">
      <alignment horizontal="center" vertical="center"/>
    </xf>
    <xf numFmtId="0" fontId="16" fillId="0" borderId="0" xfId="4" applyFont="1" applyFill="1" applyBorder="1" applyAlignment="1">
      <alignment horizontal="right" vertical="top"/>
    </xf>
    <xf numFmtId="0" fontId="16" fillId="0" borderId="0" xfId="4" applyFont="1" applyFill="1" applyBorder="1" applyAlignment="1">
      <alignment horizontal="center" vertical="top"/>
    </xf>
    <xf numFmtId="0" fontId="16" fillId="0" borderId="0" xfId="4" applyFont="1" applyFill="1" applyAlignment="1">
      <alignment horizontal="left"/>
    </xf>
    <xf numFmtId="0" fontId="20" fillId="7" borderId="14" xfId="4" applyFont="1" applyFill="1" applyBorder="1" applyAlignment="1">
      <alignment horizontal="left" wrapText="1"/>
    </xf>
    <xf numFmtId="0" fontId="16" fillId="0" borderId="0" xfId="4" applyFont="1" applyFill="1" applyBorder="1" applyAlignment="1">
      <alignment horizontal="left" vertical="top"/>
    </xf>
    <xf numFmtId="0" fontId="20" fillId="7" borderId="14" xfId="4" applyFont="1" applyFill="1" applyBorder="1" applyAlignment="1">
      <alignment horizontal="right" wrapText="1"/>
    </xf>
    <xf numFmtId="4" fontId="17" fillId="7" borderId="13" xfId="4" applyNumberFormat="1" applyFont="1" applyFill="1" applyBorder="1" applyAlignment="1" applyProtection="1">
      <alignment horizontal="left" vertical="top"/>
      <protection locked="0"/>
    </xf>
    <xf numFmtId="4" fontId="17" fillId="0" borderId="0" xfId="4" applyNumberFormat="1" applyFont="1" applyFill="1" applyAlignment="1" applyProtection="1">
      <alignment horizontal="left"/>
      <protection locked="0"/>
    </xf>
    <xf numFmtId="0" fontId="16" fillId="0" borderId="0" xfId="4" applyFont="1" applyAlignment="1">
      <alignment horizontal="center"/>
    </xf>
    <xf numFmtId="0" fontId="18" fillId="0" borderId="0" xfId="6"/>
    <xf numFmtId="4" fontId="17" fillId="0" borderId="0" xfId="4" applyNumberFormat="1" applyFont="1" applyFill="1" applyBorder="1" applyAlignment="1">
      <alignment horizontal="center" vertical="top"/>
    </xf>
    <xf numFmtId="4" fontId="17" fillId="0" borderId="0" xfId="4" applyNumberFormat="1" applyFont="1" applyFill="1" applyAlignment="1">
      <alignment horizontal="left"/>
    </xf>
    <xf numFmtId="0" fontId="17" fillId="0" borderId="0" xfId="4" applyFont="1" applyFill="1" applyAlignment="1">
      <alignment horizontal="left"/>
    </xf>
    <xf numFmtId="0" fontId="13" fillId="0" borderId="0" xfId="4" applyFill="1" applyAlignment="1">
      <alignment horizontal="left"/>
    </xf>
    <xf numFmtId="0" fontId="16" fillId="0" borderId="0" xfId="4" applyFont="1" applyAlignment="1"/>
    <xf numFmtId="0" fontId="20" fillId="0" borderId="14" xfId="4" applyFont="1" applyFill="1" applyBorder="1" applyAlignment="1">
      <alignment horizontal="left" vertical="center" wrapText="1" indent="6"/>
    </xf>
    <xf numFmtId="0" fontId="20" fillId="0" borderId="14" xfId="4" applyFont="1" applyFill="1" applyBorder="1" applyAlignment="1">
      <alignment horizontal="center" vertical="center" wrapText="1"/>
    </xf>
    <xf numFmtId="0" fontId="20" fillId="8" borderId="14" xfId="4" applyFont="1" applyFill="1" applyBorder="1" applyAlignment="1">
      <alignment horizontal="center" vertical="center" wrapText="1"/>
    </xf>
    <xf numFmtId="0" fontId="20" fillId="0" borderId="14" xfId="4" applyFont="1" applyFill="1" applyBorder="1" applyAlignment="1">
      <alignment horizontal="left" vertical="center" wrapText="1"/>
    </xf>
    <xf numFmtId="0" fontId="23" fillId="0" borderId="14" xfId="4" applyFont="1" applyFill="1" applyBorder="1" applyAlignment="1">
      <alignment horizontal="left" vertical="center" wrapText="1"/>
    </xf>
    <xf numFmtId="0" fontId="23" fillId="0" borderId="15" xfId="4" applyFont="1" applyFill="1" applyBorder="1" applyAlignment="1">
      <alignment horizontal="left" vertical="center" wrapText="1"/>
    </xf>
    <xf numFmtId="0" fontId="25" fillId="0" borderId="13" xfId="4" applyFont="1" applyFill="1" applyBorder="1" applyAlignment="1">
      <alignment horizontal="left" vertical="top" wrapText="1"/>
    </xf>
    <xf numFmtId="0" fontId="26" fillId="0" borderId="13" xfId="4" applyFont="1" applyFill="1" applyBorder="1" applyAlignment="1">
      <alignment horizontal="left" vertical="top" wrapText="1"/>
    </xf>
    <xf numFmtId="2" fontId="27" fillId="0" borderId="13" xfId="4" applyNumberFormat="1" applyFont="1" applyFill="1" applyBorder="1" applyAlignment="1">
      <alignment horizontal="center" vertical="top" shrinkToFit="1"/>
    </xf>
    <xf numFmtId="2" fontId="27" fillId="0" borderId="16" xfId="4" applyNumberFormat="1" applyFont="1" applyFill="1" applyBorder="1" applyAlignment="1" applyProtection="1">
      <alignment horizontal="left" vertical="top" shrinkToFit="1"/>
      <protection locked="0"/>
    </xf>
    <xf numFmtId="2" fontId="28" fillId="0" borderId="13" xfId="4" applyNumberFormat="1" applyFont="1" applyFill="1" applyBorder="1" applyAlignment="1">
      <alignment horizontal="left"/>
    </xf>
    <xf numFmtId="2" fontId="26" fillId="0" borderId="13" xfId="4" applyNumberFormat="1" applyFont="1" applyFill="1" applyBorder="1" applyAlignment="1">
      <alignment horizontal="left"/>
    </xf>
    <xf numFmtId="0" fontId="13" fillId="0" borderId="0" xfId="4" applyFill="1"/>
    <xf numFmtId="0" fontId="25" fillId="0" borderId="14" xfId="4" applyFont="1" applyFill="1" applyBorder="1" applyAlignment="1">
      <alignment horizontal="left" vertical="top" wrapText="1"/>
    </xf>
    <xf numFmtId="0" fontId="26" fillId="0" borderId="14" xfId="4" applyFont="1" applyFill="1" applyBorder="1" applyAlignment="1">
      <alignment horizontal="left" vertical="top" wrapText="1"/>
    </xf>
    <xf numFmtId="2" fontId="27" fillId="0" borderId="14" xfId="4" applyNumberFormat="1" applyFont="1" applyFill="1" applyBorder="1" applyAlignment="1">
      <alignment horizontal="center" vertical="top" shrinkToFit="1"/>
    </xf>
    <xf numFmtId="2" fontId="27" fillId="0" borderId="15" xfId="4" applyNumberFormat="1" applyFont="1" applyFill="1" applyBorder="1" applyAlignment="1" applyProtection="1">
      <alignment horizontal="left" vertical="top" shrinkToFit="1"/>
      <protection locked="0"/>
    </xf>
    <xf numFmtId="2" fontId="26" fillId="0" borderId="14" xfId="4" applyNumberFormat="1" applyFont="1" applyFill="1" applyBorder="1" applyAlignment="1">
      <alignment horizontal="left"/>
    </xf>
    <xf numFmtId="0" fontId="26" fillId="0" borderId="13" xfId="4" applyFont="1" applyFill="1" applyBorder="1" applyAlignment="1" applyProtection="1">
      <alignment horizontal="left" vertical="top" wrapText="1"/>
      <protection locked="0"/>
    </xf>
    <xf numFmtId="0" fontId="27" fillId="0" borderId="13" xfId="4" applyNumberFormat="1" applyFont="1" applyFill="1" applyBorder="1" applyAlignment="1">
      <alignment horizontal="center" vertical="top" shrinkToFit="1"/>
    </xf>
    <xf numFmtId="4" fontId="27" fillId="0" borderId="16" xfId="4" applyNumberFormat="1" applyFont="1" applyFill="1" applyBorder="1" applyAlignment="1" applyProtection="1">
      <alignment horizontal="left" vertical="top" shrinkToFit="1"/>
      <protection locked="0"/>
    </xf>
    <xf numFmtId="173" fontId="25" fillId="0" borderId="13" xfId="7" applyFont="1" applyFill="1" applyBorder="1" applyAlignment="1" applyProtection="1">
      <alignment horizontal="left" vertical="top" wrapText="1"/>
    </xf>
    <xf numFmtId="0" fontId="27" fillId="0" borderId="16" xfId="4" applyNumberFormat="1" applyFont="1" applyFill="1" applyBorder="1" applyAlignment="1" applyProtection="1">
      <alignment horizontal="left" vertical="top" shrinkToFit="1"/>
      <protection locked="0"/>
    </xf>
    <xf numFmtId="0" fontId="30" fillId="0" borderId="13" xfId="4" applyFont="1" applyFill="1" applyBorder="1"/>
    <xf numFmtId="0" fontId="27" fillId="0" borderId="13" xfId="4" applyFont="1" applyFill="1" applyBorder="1" applyAlignment="1" applyProtection="1">
      <alignment horizontal="left" vertical="center"/>
      <protection locked="0"/>
    </xf>
    <xf numFmtId="0" fontId="27" fillId="0" borderId="13" xfId="4" applyFont="1" applyFill="1" applyBorder="1" applyAlignment="1">
      <alignment horizontal="center"/>
    </xf>
    <xf numFmtId="0" fontId="31" fillId="0" borderId="0" xfId="4" applyFont="1" applyFill="1" applyAlignment="1">
      <alignment horizontal="left"/>
    </xf>
    <xf numFmtId="0" fontId="33" fillId="0" borderId="13" xfId="4" applyFont="1" applyFill="1" applyBorder="1"/>
    <xf numFmtId="0" fontId="33" fillId="0" borderId="13" xfId="4" applyFont="1" applyFill="1" applyBorder="1" applyAlignment="1" applyProtection="1">
      <alignment horizontal="left" vertical="center"/>
      <protection locked="0"/>
    </xf>
    <xf numFmtId="2" fontId="33" fillId="0" borderId="16" xfId="4" applyNumberFormat="1" applyFont="1" applyFill="1" applyBorder="1" applyAlignment="1" applyProtection="1">
      <alignment horizontal="left" vertical="top" shrinkToFit="1"/>
      <protection locked="0"/>
    </xf>
    <xf numFmtId="2" fontId="23" fillId="0" borderId="13" xfId="4" applyNumberFormat="1" applyFont="1" applyFill="1" applyBorder="1" applyAlignment="1">
      <alignment horizontal="left"/>
    </xf>
    <xf numFmtId="4" fontId="20" fillId="0" borderId="13" xfId="4" applyNumberFormat="1" applyFont="1" applyFill="1" applyBorder="1" applyAlignment="1">
      <alignment horizontal="left"/>
    </xf>
    <xf numFmtId="0" fontId="18" fillId="0" borderId="0" xfId="6" applyFill="1"/>
    <xf numFmtId="0" fontId="33" fillId="0" borderId="18" xfId="4" applyFont="1" applyFill="1" applyBorder="1"/>
    <xf numFmtId="0" fontId="33" fillId="0" borderId="18" xfId="4" applyFont="1" applyFill="1" applyBorder="1" applyAlignment="1" applyProtection="1">
      <alignment horizontal="left" vertical="center"/>
      <protection locked="0"/>
    </xf>
    <xf numFmtId="0" fontId="18" fillId="0" borderId="18" xfId="6" applyFill="1" applyBorder="1"/>
    <xf numFmtId="2" fontId="33" fillId="0" borderId="18" xfId="4" applyNumberFormat="1" applyFont="1" applyFill="1" applyBorder="1" applyAlignment="1" applyProtection="1">
      <alignment horizontal="left" vertical="top" shrinkToFit="1"/>
      <protection locked="0"/>
    </xf>
    <xf numFmtId="2" fontId="23" fillId="0" borderId="18" xfId="4" applyNumberFormat="1" applyFont="1" applyFill="1" applyBorder="1" applyAlignment="1">
      <alignment horizontal="left"/>
    </xf>
    <xf numFmtId="4" fontId="20" fillId="0" borderId="18" xfId="4" applyNumberFormat="1" applyFont="1" applyFill="1" applyBorder="1" applyAlignment="1">
      <alignment horizontal="left"/>
    </xf>
    <xf numFmtId="0" fontId="33" fillId="0" borderId="0" xfId="4" applyFont="1" applyFill="1" applyBorder="1"/>
    <xf numFmtId="0" fontId="33" fillId="0" borderId="0" xfId="4" applyFont="1" applyFill="1" applyBorder="1" applyAlignment="1" applyProtection="1">
      <alignment horizontal="left" vertical="center"/>
      <protection locked="0"/>
    </xf>
    <xf numFmtId="0" fontId="18" fillId="0" borderId="0" xfId="6" applyFill="1" applyBorder="1"/>
    <xf numFmtId="2" fontId="33" fillId="0" borderId="0" xfId="4" applyNumberFormat="1" applyFont="1" applyFill="1" applyBorder="1" applyAlignment="1" applyProtection="1">
      <alignment horizontal="left" vertical="top" shrinkToFit="1"/>
      <protection locked="0"/>
    </xf>
    <xf numFmtId="2" fontId="23" fillId="0" borderId="0" xfId="4" applyNumberFormat="1" applyFont="1" applyFill="1" applyBorder="1" applyAlignment="1">
      <alignment horizontal="left"/>
    </xf>
    <xf numFmtId="4" fontId="20" fillId="0" borderId="0" xfId="4" applyNumberFormat="1" applyFont="1" applyFill="1" applyBorder="1" applyAlignment="1">
      <alignment horizontal="left"/>
    </xf>
    <xf numFmtId="0" fontId="18" fillId="0" borderId="0" xfId="6" applyFill="1" applyAlignment="1">
      <alignment horizontal="left"/>
    </xf>
    <xf numFmtId="0" fontId="18" fillId="0" borderId="19" xfId="6" applyFill="1" applyBorder="1"/>
    <xf numFmtId="2" fontId="33" fillId="0" borderId="20" xfId="4" applyNumberFormat="1" applyFont="1" applyFill="1" applyBorder="1" applyAlignment="1" applyProtection="1">
      <alignment horizontal="left" vertical="top" shrinkToFit="1"/>
      <protection locked="0"/>
    </xf>
    <xf numFmtId="0" fontId="33" fillId="0" borderId="21" xfId="4" applyFont="1" applyFill="1" applyBorder="1"/>
    <xf numFmtId="0" fontId="33" fillId="0" borderId="21" xfId="4" applyFont="1" applyFill="1" applyBorder="1" applyAlignment="1" applyProtection="1">
      <alignment horizontal="left" vertical="center"/>
      <protection locked="0"/>
    </xf>
    <xf numFmtId="2" fontId="23" fillId="0" borderId="21" xfId="4" applyNumberFormat="1" applyFont="1" applyFill="1" applyBorder="1" applyAlignment="1">
      <alignment horizontal="left"/>
    </xf>
    <xf numFmtId="4" fontId="20" fillId="0" borderId="21" xfId="4" applyNumberFormat="1" applyFont="1" applyFill="1" applyBorder="1" applyAlignment="1">
      <alignment horizontal="left"/>
    </xf>
    <xf numFmtId="0" fontId="34" fillId="0" borderId="0" xfId="4" applyFont="1" applyFill="1" applyBorder="1" applyAlignment="1">
      <alignment horizontal="center"/>
    </xf>
    <xf numFmtId="0" fontId="35" fillId="0" borderId="0" xfId="6" applyFont="1" applyFill="1"/>
    <xf numFmtId="0" fontId="18" fillId="0" borderId="16" xfId="6" applyFont="1" applyFill="1" applyBorder="1"/>
    <xf numFmtId="0" fontId="18" fillId="0" borderId="22" xfId="6" applyFill="1" applyBorder="1"/>
    <xf numFmtId="174" fontId="18" fillId="0" borderId="23" xfId="6" applyNumberFormat="1" applyFill="1" applyBorder="1" applyAlignment="1">
      <alignment horizontal="left"/>
    </xf>
    <xf numFmtId="0" fontId="36" fillId="0" borderId="0" xfId="6" applyFont="1" applyFill="1" applyAlignment="1">
      <alignment horizontal="center"/>
    </xf>
    <xf numFmtId="174" fontId="18" fillId="0" borderId="0" xfId="6" applyNumberFormat="1" applyFill="1"/>
    <xf numFmtId="0" fontId="18" fillId="0" borderId="24" xfId="6" applyFill="1" applyBorder="1" applyAlignment="1">
      <alignment horizontal="left"/>
    </xf>
    <xf numFmtId="10" fontId="18" fillId="0" borderId="0" xfId="6" applyNumberFormat="1" applyFill="1" applyAlignment="1">
      <alignment horizontal="left"/>
    </xf>
    <xf numFmtId="0" fontId="18" fillId="0" borderId="13" xfId="6" applyFill="1" applyBorder="1" applyAlignment="1">
      <alignment horizontal="center"/>
    </xf>
    <xf numFmtId="10" fontId="18" fillId="0" borderId="13" xfId="6" applyNumberFormat="1" applyFill="1" applyBorder="1" applyAlignment="1">
      <alignment horizontal="center" vertical="center"/>
    </xf>
    <xf numFmtId="0" fontId="18" fillId="0" borderId="0" xfId="6" applyFont="1" applyFill="1" applyAlignment="1">
      <alignment horizontal="center" vertical="center"/>
    </xf>
    <xf numFmtId="0" fontId="18" fillId="0" borderId="0" xfId="6" applyFill="1" applyBorder="1" applyAlignment="1">
      <alignment horizontal="center" vertical="center"/>
    </xf>
    <xf numFmtId="175" fontId="37" fillId="0" borderId="13" xfId="7" applyNumberFormat="1" applyFont="1" applyFill="1" applyBorder="1" applyAlignment="1" applyProtection="1">
      <alignment horizontal="center" vertical="center"/>
    </xf>
    <xf numFmtId="0" fontId="18" fillId="0" borderId="0" xfId="6" applyFill="1" applyAlignment="1">
      <alignment horizontal="right"/>
    </xf>
    <xf numFmtId="174" fontId="18" fillId="0" borderId="13" xfId="6" applyNumberFormat="1" applyFill="1" applyBorder="1" applyAlignment="1">
      <alignment horizontal="center"/>
    </xf>
    <xf numFmtId="174" fontId="18" fillId="0" borderId="0" xfId="6" applyNumberFormat="1" applyFill="1" applyBorder="1" applyAlignment="1">
      <alignment horizontal="left"/>
    </xf>
    <xf numFmtId="174" fontId="18" fillId="0" borderId="0" xfId="6" applyNumberFormat="1" applyFill="1" applyAlignment="1">
      <alignment horizontal="left"/>
    </xf>
    <xf numFmtId="0" fontId="13" fillId="0" borderId="0" xfId="4" applyAlignment="1">
      <alignment horizontal="left"/>
    </xf>
    <xf numFmtId="164" fontId="0" fillId="0" borderId="1" xfId="3" applyFont="1" applyBorder="1" applyAlignment="1">
      <alignment horizontal="left" vertical="top" wrapText="1"/>
    </xf>
    <xf numFmtId="0" fontId="32" fillId="0" borderId="0" xfId="4" applyFont="1" applyFill="1" applyBorder="1" applyAlignment="1">
      <alignment horizontal="center" vertical="center"/>
    </xf>
    <xf numFmtId="0" fontId="35" fillId="0" borderId="0" xfId="6" applyFont="1" applyFill="1" applyBorder="1" applyAlignment="1">
      <alignment horizontal="center" vertical="center" wrapText="1"/>
    </xf>
    <xf numFmtId="0" fontId="18" fillId="0" borderId="25" xfId="6" applyFont="1" applyFill="1" applyBorder="1" applyAlignment="1">
      <alignment horizontal="center" vertical="center"/>
    </xf>
    <xf numFmtId="0" fontId="21" fillId="7" borderId="13" xfId="4" applyFont="1" applyFill="1" applyBorder="1" applyAlignment="1">
      <alignment horizontal="center" vertical="top" wrapText="1"/>
    </xf>
    <xf numFmtId="0" fontId="24" fillId="9" borderId="13" xfId="4" applyFont="1" applyFill="1" applyBorder="1" applyAlignment="1">
      <alignment horizontal="left" vertical="top" wrapText="1"/>
    </xf>
    <xf numFmtId="0" fontId="24" fillId="0" borderId="13" xfId="4" applyFont="1" applyFill="1" applyBorder="1" applyAlignment="1">
      <alignment horizontal="left" vertical="top" wrapText="1" indent="10"/>
    </xf>
    <xf numFmtId="0" fontId="29" fillId="0" borderId="17" xfId="4" applyFont="1" applyFill="1" applyBorder="1" applyAlignment="1">
      <alignment horizontal="left" vertical="top" wrapText="1" indent="10"/>
    </xf>
    <xf numFmtId="0" fontId="32" fillId="0" borderId="0" xfId="4" applyFont="1" applyFill="1" applyBorder="1" applyAlignment="1">
      <alignment horizontal="left" vertical="center"/>
    </xf>
    <xf numFmtId="164" fontId="0" fillId="0" borderId="1" xfId="3" applyFont="1" applyBorder="1" applyAlignment="1">
      <alignment horizontal="left" vertical="top" wrapText="1"/>
    </xf>
    <xf numFmtId="164" fontId="2" fillId="0" borderId="1" xfId="2" applyFont="1" applyBorder="1" applyAlignment="1">
      <alignment horizontal="center" vertical="top"/>
    </xf>
    <xf numFmtId="164" fontId="5" fillId="0" borderId="1" xfId="3" applyFont="1" applyBorder="1" applyAlignment="1">
      <alignment horizontal="left" vertical="top" wrapText="1"/>
    </xf>
    <xf numFmtId="164" fontId="4" fillId="2" borderId="1" xfId="3" applyFont="1" applyFill="1" applyBorder="1" applyAlignment="1">
      <alignment horizontal="center"/>
    </xf>
    <xf numFmtId="164" fontId="4" fillId="3" borderId="1" xfId="3" applyFont="1" applyFill="1" applyBorder="1" applyAlignment="1">
      <alignment horizontal="center"/>
    </xf>
    <xf numFmtId="164" fontId="8" fillId="0" borderId="9" xfId="3" applyFont="1" applyBorder="1" applyAlignment="1">
      <alignment horizontal="left" vertical="top" wrapText="1"/>
    </xf>
    <xf numFmtId="164" fontId="4" fillId="4" borderId="1" xfId="3" applyFont="1" applyFill="1" applyBorder="1" applyAlignment="1">
      <alignment horizontal="center"/>
    </xf>
    <xf numFmtId="164" fontId="8" fillId="0" borderId="1" xfId="3" applyFont="1" applyBorder="1" applyAlignment="1">
      <alignment horizontal="left" vertical="top" wrapText="1"/>
    </xf>
  </cellXfs>
  <cellStyles count="8">
    <cellStyle name="Excel Built-in Normal" xfId="3"/>
    <cellStyle name="Excel Built-in Normal 1" xfId="2"/>
    <cellStyle name="Excel Built-in Normal 2" xfId="4"/>
    <cellStyle name="Migliaia 2" xfId="7"/>
    <cellStyle name="Normale" xfId="0" builtinId="0"/>
    <cellStyle name="Normale 2" xfId="6"/>
    <cellStyle name="Percentuale 2" xf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A1:IV121"/>
  <sheetViews>
    <sheetView tabSelected="1" zoomScale="90" zoomScaleNormal="90" workbookViewId="0">
      <selection activeCell="F81" sqref="F81"/>
    </sheetView>
  </sheetViews>
  <sheetFormatPr defaultColWidth="8.28515625" defaultRowHeight="12.75"/>
  <cols>
    <col min="1" max="1" width="69.7109375" style="81" customWidth="1"/>
    <col min="2" max="2" width="8" style="81" customWidth="1"/>
    <col min="3" max="3" width="0" style="81" hidden="1" customWidth="1"/>
    <col min="4" max="4" width="14.7109375" style="103" customWidth="1"/>
    <col min="5" max="5" width="12.140625" style="103" customWidth="1"/>
    <col min="6" max="6" width="12.140625" style="175" customWidth="1"/>
    <col min="7" max="256" width="8.28515625" style="81"/>
    <col min="257" max="257" width="69.7109375" style="81" customWidth="1"/>
    <col min="258" max="258" width="8" style="81" customWidth="1"/>
    <col min="259" max="259" width="0" style="81" hidden="1" customWidth="1"/>
    <col min="260" max="260" width="14.7109375" style="81" customWidth="1"/>
    <col min="261" max="262" width="12.140625" style="81" customWidth="1"/>
    <col min="263" max="512" width="8.28515625" style="81"/>
    <col min="513" max="513" width="69.7109375" style="81" customWidth="1"/>
    <col min="514" max="514" width="8" style="81" customWidth="1"/>
    <col min="515" max="515" width="0" style="81" hidden="1" customWidth="1"/>
    <col min="516" max="516" width="14.7109375" style="81" customWidth="1"/>
    <col min="517" max="518" width="12.140625" style="81" customWidth="1"/>
    <col min="519" max="768" width="8.28515625" style="81"/>
    <col min="769" max="769" width="69.7109375" style="81" customWidth="1"/>
    <col min="770" max="770" width="8" style="81" customWidth="1"/>
    <col min="771" max="771" width="0" style="81" hidden="1" customWidth="1"/>
    <col min="772" max="772" width="14.7109375" style="81" customWidth="1"/>
    <col min="773" max="774" width="12.140625" style="81" customWidth="1"/>
    <col min="775" max="1024" width="8.28515625" style="81"/>
    <col min="1025" max="1025" width="69.7109375" style="81" customWidth="1"/>
    <col min="1026" max="1026" width="8" style="81" customWidth="1"/>
    <col min="1027" max="1027" width="0" style="81" hidden="1" customWidth="1"/>
    <col min="1028" max="1028" width="14.7109375" style="81" customWidth="1"/>
    <col min="1029" max="1030" width="12.140625" style="81" customWidth="1"/>
    <col min="1031" max="1280" width="8.28515625" style="81"/>
    <col min="1281" max="1281" width="69.7109375" style="81" customWidth="1"/>
    <col min="1282" max="1282" width="8" style="81" customWidth="1"/>
    <col min="1283" max="1283" width="0" style="81" hidden="1" customWidth="1"/>
    <col min="1284" max="1284" width="14.7109375" style="81" customWidth="1"/>
    <col min="1285" max="1286" width="12.140625" style="81" customWidth="1"/>
    <col min="1287" max="1536" width="8.28515625" style="81"/>
    <col min="1537" max="1537" width="69.7109375" style="81" customWidth="1"/>
    <col min="1538" max="1538" width="8" style="81" customWidth="1"/>
    <col min="1539" max="1539" width="0" style="81" hidden="1" customWidth="1"/>
    <col min="1540" max="1540" width="14.7109375" style="81" customWidth="1"/>
    <col min="1541" max="1542" width="12.140625" style="81" customWidth="1"/>
    <col min="1543" max="1792" width="8.28515625" style="81"/>
    <col min="1793" max="1793" width="69.7109375" style="81" customWidth="1"/>
    <col min="1794" max="1794" width="8" style="81" customWidth="1"/>
    <col min="1795" max="1795" width="0" style="81" hidden="1" customWidth="1"/>
    <col min="1796" max="1796" width="14.7109375" style="81" customWidth="1"/>
    <col min="1797" max="1798" width="12.140625" style="81" customWidth="1"/>
    <col min="1799" max="2048" width="8.28515625" style="81"/>
    <col min="2049" max="2049" width="69.7109375" style="81" customWidth="1"/>
    <col min="2050" max="2050" width="8" style="81" customWidth="1"/>
    <col min="2051" max="2051" width="0" style="81" hidden="1" customWidth="1"/>
    <col min="2052" max="2052" width="14.7109375" style="81" customWidth="1"/>
    <col min="2053" max="2054" width="12.140625" style="81" customWidth="1"/>
    <col min="2055" max="2304" width="8.28515625" style="81"/>
    <col min="2305" max="2305" width="69.7109375" style="81" customWidth="1"/>
    <col min="2306" max="2306" width="8" style="81" customWidth="1"/>
    <col min="2307" max="2307" width="0" style="81" hidden="1" customWidth="1"/>
    <col min="2308" max="2308" width="14.7109375" style="81" customWidth="1"/>
    <col min="2309" max="2310" width="12.140625" style="81" customWidth="1"/>
    <col min="2311" max="2560" width="8.28515625" style="81"/>
    <col min="2561" max="2561" width="69.7109375" style="81" customWidth="1"/>
    <col min="2562" max="2562" width="8" style="81" customWidth="1"/>
    <col min="2563" max="2563" width="0" style="81" hidden="1" customWidth="1"/>
    <col min="2564" max="2564" width="14.7109375" style="81" customWidth="1"/>
    <col min="2565" max="2566" width="12.140625" style="81" customWidth="1"/>
    <col min="2567" max="2816" width="8.28515625" style="81"/>
    <col min="2817" max="2817" width="69.7109375" style="81" customWidth="1"/>
    <col min="2818" max="2818" width="8" style="81" customWidth="1"/>
    <col min="2819" max="2819" width="0" style="81" hidden="1" customWidth="1"/>
    <col min="2820" max="2820" width="14.7109375" style="81" customWidth="1"/>
    <col min="2821" max="2822" width="12.140625" style="81" customWidth="1"/>
    <col min="2823" max="3072" width="8.28515625" style="81"/>
    <col min="3073" max="3073" width="69.7109375" style="81" customWidth="1"/>
    <col min="3074" max="3074" width="8" style="81" customWidth="1"/>
    <col min="3075" max="3075" width="0" style="81" hidden="1" customWidth="1"/>
    <col min="3076" max="3076" width="14.7109375" style="81" customWidth="1"/>
    <col min="3077" max="3078" width="12.140625" style="81" customWidth="1"/>
    <col min="3079" max="3328" width="8.28515625" style="81"/>
    <col min="3329" max="3329" width="69.7109375" style="81" customWidth="1"/>
    <col min="3330" max="3330" width="8" style="81" customWidth="1"/>
    <col min="3331" max="3331" width="0" style="81" hidden="1" customWidth="1"/>
    <col min="3332" max="3332" width="14.7109375" style="81" customWidth="1"/>
    <col min="3333" max="3334" width="12.140625" style="81" customWidth="1"/>
    <col min="3335" max="3584" width="8.28515625" style="81"/>
    <col min="3585" max="3585" width="69.7109375" style="81" customWidth="1"/>
    <col min="3586" max="3586" width="8" style="81" customWidth="1"/>
    <col min="3587" max="3587" width="0" style="81" hidden="1" customWidth="1"/>
    <col min="3588" max="3588" width="14.7109375" style="81" customWidth="1"/>
    <col min="3589" max="3590" width="12.140625" style="81" customWidth="1"/>
    <col min="3591" max="3840" width="8.28515625" style="81"/>
    <col min="3841" max="3841" width="69.7109375" style="81" customWidth="1"/>
    <col min="3842" max="3842" width="8" style="81" customWidth="1"/>
    <col min="3843" max="3843" width="0" style="81" hidden="1" customWidth="1"/>
    <col min="3844" max="3844" width="14.7109375" style="81" customWidth="1"/>
    <col min="3845" max="3846" width="12.140625" style="81" customWidth="1"/>
    <col min="3847" max="4096" width="8.28515625" style="81"/>
    <col min="4097" max="4097" width="69.7109375" style="81" customWidth="1"/>
    <col min="4098" max="4098" width="8" style="81" customWidth="1"/>
    <col min="4099" max="4099" width="0" style="81" hidden="1" customWidth="1"/>
    <col min="4100" max="4100" width="14.7109375" style="81" customWidth="1"/>
    <col min="4101" max="4102" width="12.140625" style="81" customWidth="1"/>
    <col min="4103" max="4352" width="8.28515625" style="81"/>
    <col min="4353" max="4353" width="69.7109375" style="81" customWidth="1"/>
    <col min="4354" max="4354" width="8" style="81" customWidth="1"/>
    <col min="4355" max="4355" width="0" style="81" hidden="1" customWidth="1"/>
    <col min="4356" max="4356" width="14.7109375" style="81" customWidth="1"/>
    <col min="4357" max="4358" width="12.140625" style="81" customWidth="1"/>
    <col min="4359" max="4608" width="8.28515625" style="81"/>
    <col min="4609" max="4609" width="69.7109375" style="81" customWidth="1"/>
    <col min="4610" max="4610" width="8" style="81" customWidth="1"/>
    <col min="4611" max="4611" width="0" style="81" hidden="1" customWidth="1"/>
    <col min="4612" max="4612" width="14.7109375" style="81" customWidth="1"/>
    <col min="4613" max="4614" width="12.140625" style="81" customWidth="1"/>
    <col min="4615" max="4864" width="8.28515625" style="81"/>
    <col min="4865" max="4865" width="69.7109375" style="81" customWidth="1"/>
    <col min="4866" max="4866" width="8" style="81" customWidth="1"/>
    <col min="4867" max="4867" width="0" style="81" hidden="1" customWidth="1"/>
    <col min="4868" max="4868" width="14.7109375" style="81" customWidth="1"/>
    <col min="4869" max="4870" width="12.140625" style="81" customWidth="1"/>
    <col min="4871" max="5120" width="8.28515625" style="81"/>
    <col min="5121" max="5121" width="69.7109375" style="81" customWidth="1"/>
    <col min="5122" max="5122" width="8" style="81" customWidth="1"/>
    <col min="5123" max="5123" width="0" style="81" hidden="1" customWidth="1"/>
    <col min="5124" max="5124" width="14.7109375" style="81" customWidth="1"/>
    <col min="5125" max="5126" width="12.140625" style="81" customWidth="1"/>
    <col min="5127" max="5376" width="8.28515625" style="81"/>
    <col min="5377" max="5377" width="69.7109375" style="81" customWidth="1"/>
    <col min="5378" max="5378" width="8" style="81" customWidth="1"/>
    <col min="5379" max="5379" width="0" style="81" hidden="1" customWidth="1"/>
    <col min="5380" max="5380" width="14.7109375" style="81" customWidth="1"/>
    <col min="5381" max="5382" width="12.140625" style="81" customWidth="1"/>
    <col min="5383" max="5632" width="8.28515625" style="81"/>
    <col min="5633" max="5633" width="69.7109375" style="81" customWidth="1"/>
    <col min="5634" max="5634" width="8" style="81" customWidth="1"/>
    <col min="5635" max="5635" width="0" style="81" hidden="1" customWidth="1"/>
    <col min="5636" max="5636" width="14.7109375" style="81" customWidth="1"/>
    <col min="5637" max="5638" width="12.140625" style="81" customWidth="1"/>
    <col min="5639" max="5888" width="8.28515625" style="81"/>
    <col min="5889" max="5889" width="69.7109375" style="81" customWidth="1"/>
    <col min="5890" max="5890" width="8" style="81" customWidth="1"/>
    <col min="5891" max="5891" width="0" style="81" hidden="1" customWidth="1"/>
    <col min="5892" max="5892" width="14.7109375" style="81" customWidth="1"/>
    <col min="5893" max="5894" width="12.140625" style="81" customWidth="1"/>
    <col min="5895" max="6144" width="8.28515625" style="81"/>
    <col min="6145" max="6145" width="69.7109375" style="81" customWidth="1"/>
    <col min="6146" max="6146" width="8" style="81" customWidth="1"/>
    <col min="6147" max="6147" width="0" style="81" hidden="1" customWidth="1"/>
    <col min="6148" max="6148" width="14.7109375" style="81" customWidth="1"/>
    <col min="6149" max="6150" width="12.140625" style="81" customWidth="1"/>
    <col min="6151" max="6400" width="8.28515625" style="81"/>
    <col min="6401" max="6401" width="69.7109375" style="81" customWidth="1"/>
    <col min="6402" max="6402" width="8" style="81" customWidth="1"/>
    <col min="6403" max="6403" width="0" style="81" hidden="1" customWidth="1"/>
    <col min="6404" max="6404" width="14.7109375" style="81" customWidth="1"/>
    <col min="6405" max="6406" width="12.140625" style="81" customWidth="1"/>
    <col min="6407" max="6656" width="8.28515625" style="81"/>
    <col min="6657" max="6657" width="69.7109375" style="81" customWidth="1"/>
    <col min="6658" max="6658" width="8" style="81" customWidth="1"/>
    <col min="6659" max="6659" width="0" style="81" hidden="1" customWidth="1"/>
    <col min="6660" max="6660" width="14.7109375" style="81" customWidth="1"/>
    <col min="6661" max="6662" width="12.140625" style="81" customWidth="1"/>
    <col min="6663" max="6912" width="8.28515625" style="81"/>
    <col min="6913" max="6913" width="69.7109375" style="81" customWidth="1"/>
    <col min="6914" max="6914" width="8" style="81" customWidth="1"/>
    <col min="6915" max="6915" width="0" style="81" hidden="1" customWidth="1"/>
    <col min="6916" max="6916" width="14.7109375" style="81" customWidth="1"/>
    <col min="6917" max="6918" width="12.140625" style="81" customWidth="1"/>
    <col min="6919" max="7168" width="8.28515625" style="81"/>
    <col min="7169" max="7169" width="69.7109375" style="81" customWidth="1"/>
    <col min="7170" max="7170" width="8" style="81" customWidth="1"/>
    <col min="7171" max="7171" width="0" style="81" hidden="1" customWidth="1"/>
    <col min="7172" max="7172" width="14.7109375" style="81" customWidth="1"/>
    <col min="7173" max="7174" width="12.140625" style="81" customWidth="1"/>
    <col min="7175" max="7424" width="8.28515625" style="81"/>
    <col min="7425" max="7425" width="69.7109375" style="81" customWidth="1"/>
    <col min="7426" max="7426" width="8" style="81" customWidth="1"/>
    <col min="7427" max="7427" width="0" style="81" hidden="1" customWidth="1"/>
    <col min="7428" max="7428" width="14.7109375" style="81" customWidth="1"/>
    <col min="7429" max="7430" width="12.140625" style="81" customWidth="1"/>
    <col min="7431" max="7680" width="8.28515625" style="81"/>
    <col min="7681" max="7681" width="69.7109375" style="81" customWidth="1"/>
    <col min="7682" max="7682" width="8" style="81" customWidth="1"/>
    <col min="7683" max="7683" width="0" style="81" hidden="1" customWidth="1"/>
    <col min="7684" max="7684" width="14.7109375" style="81" customWidth="1"/>
    <col min="7685" max="7686" width="12.140625" style="81" customWidth="1"/>
    <col min="7687" max="7936" width="8.28515625" style="81"/>
    <col min="7937" max="7937" width="69.7109375" style="81" customWidth="1"/>
    <col min="7938" max="7938" width="8" style="81" customWidth="1"/>
    <col min="7939" max="7939" width="0" style="81" hidden="1" customWidth="1"/>
    <col min="7940" max="7940" width="14.7109375" style="81" customWidth="1"/>
    <col min="7941" max="7942" width="12.140625" style="81" customWidth="1"/>
    <col min="7943" max="8192" width="8.28515625" style="81"/>
    <col min="8193" max="8193" width="69.7109375" style="81" customWidth="1"/>
    <col min="8194" max="8194" width="8" style="81" customWidth="1"/>
    <col min="8195" max="8195" width="0" style="81" hidden="1" customWidth="1"/>
    <col min="8196" max="8196" width="14.7109375" style="81" customWidth="1"/>
    <col min="8197" max="8198" width="12.140625" style="81" customWidth="1"/>
    <col min="8199" max="8448" width="8.28515625" style="81"/>
    <col min="8449" max="8449" width="69.7109375" style="81" customWidth="1"/>
    <col min="8450" max="8450" width="8" style="81" customWidth="1"/>
    <col min="8451" max="8451" width="0" style="81" hidden="1" customWidth="1"/>
    <col min="8452" max="8452" width="14.7109375" style="81" customWidth="1"/>
    <col min="8453" max="8454" width="12.140625" style="81" customWidth="1"/>
    <col min="8455" max="8704" width="8.28515625" style="81"/>
    <col min="8705" max="8705" width="69.7109375" style="81" customWidth="1"/>
    <col min="8706" max="8706" width="8" style="81" customWidth="1"/>
    <col min="8707" max="8707" width="0" style="81" hidden="1" customWidth="1"/>
    <col min="8708" max="8708" width="14.7109375" style="81" customWidth="1"/>
    <col min="8709" max="8710" width="12.140625" style="81" customWidth="1"/>
    <col min="8711" max="8960" width="8.28515625" style="81"/>
    <col min="8961" max="8961" width="69.7109375" style="81" customWidth="1"/>
    <col min="8962" max="8962" width="8" style="81" customWidth="1"/>
    <col min="8963" max="8963" width="0" style="81" hidden="1" customWidth="1"/>
    <col min="8964" max="8964" width="14.7109375" style="81" customWidth="1"/>
    <col min="8965" max="8966" width="12.140625" style="81" customWidth="1"/>
    <col min="8967" max="9216" width="8.28515625" style="81"/>
    <col min="9217" max="9217" width="69.7109375" style="81" customWidth="1"/>
    <col min="9218" max="9218" width="8" style="81" customWidth="1"/>
    <col min="9219" max="9219" width="0" style="81" hidden="1" customWidth="1"/>
    <col min="9220" max="9220" width="14.7109375" style="81" customWidth="1"/>
    <col min="9221" max="9222" width="12.140625" style="81" customWidth="1"/>
    <col min="9223" max="9472" width="8.28515625" style="81"/>
    <col min="9473" max="9473" width="69.7109375" style="81" customWidth="1"/>
    <col min="9474" max="9474" width="8" style="81" customWidth="1"/>
    <col min="9475" max="9475" width="0" style="81" hidden="1" customWidth="1"/>
    <col min="9476" max="9476" width="14.7109375" style="81" customWidth="1"/>
    <col min="9477" max="9478" width="12.140625" style="81" customWidth="1"/>
    <col min="9479" max="9728" width="8.28515625" style="81"/>
    <col min="9729" max="9729" width="69.7109375" style="81" customWidth="1"/>
    <col min="9730" max="9730" width="8" style="81" customWidth="1"/>
    <col min="9731" max="9731" width="0" style="81" hidden="1" customWidth="1"/>
    <col min="9732" max="9732" width="14.7109375" style="81" customWidth="1"/>
    <col min="9733" max="9734" width="12.140625" style="81" customWidth="1"/>
    <col min="9735" max="9984" width="8.28515625" style="81"/>
    <col min="9985" max="9985" width="69.7109375" style="81" customWidth="1"/>
    <col min="9986" max="9986" width="8" style="81" customWidth="1"/>
    <col min="9987" max="9987" width="0" style="81" hidden="1" customWidth="1"/>
    <col min="9988" max="9988" width="14.7109375" style="81" customWidth="1"/>
    <col min="9989" max="9990" width="12.140625" style="81" customWidth="1"/>
    <col min="9991" max="10240" width="8.28515625" style="81"/>
    <col min="10241" max="10241" width="69.7109375" style="81" customWidth="1"/>
    <col min="10242" max="10242" width="8" style="81" customWidth="1"/>
    <col min="10243" max="10243" width="0" style="81" hidden="1" customWidth="1"/>
    <col min="10244" max="10244" width="14.7109375" style="81" customWidth="1"/>
    <col min="10245" max="10246" width="12.140625" style="81" customWidth="1"/>
    <col min="10247" max="10496" width="8.28515625" style="81"/>
    <col min="10497" max="10497" width="69.7109375" style="81" customWidth="1"/>
    <col min="10498" max="10498" width="8" style="81" customWidth="1"/>
    <col min="10499" max="10499" width="0" style="81" hidden="1" customWidth="1"/>
    <col min="10500" max="10500" width="14.7109375" style="81" customWidth="1"/>
    <col min="10501" max="10502" width="12.140625" style="81" customWidth="1"/>
    <col min="10503" max="10752" width="8.28515625" style="81"/>
    <col min="10753" max="10753" width="69.7109375" style="81" customWidth="1"/>
    <col min="10754" max="10754" width="8" style="81" customWidth="1"/>
    <col min="10755" max="10755" width="0" style="81" hidden="1" customWidth="1"/>
    <col min="10756" max="10756" width="14.7109375" style="81" customWidth="1"/>
    <col min="10757" max="10758" width="12.140625" style="81" customWidth="1"/>
    <col min="10759" max="11008" width="8.28515625" style="81"/>
    <col min="11009" max="11009" width="69.7109375" style="81" customWidth="1"/>
    <col min="11010" max="11010" width="8" style="81" customWidth="1"/>
    <col min="11011" max="11011" width="0" style="81" hidden="1" customWidth="1"/>
    <col min="11012" max="11012" width="14.7109375" style="81" customWidth="1"/>
    <col min="11013" max="11014" width="12.140625" style="81" customWidth="1"/>
    <col min="11015" max="11264" width="8.28515625" style="81"/>
    <col min="11265" max="11265" width="69.7109375" style="81" customWidth="1"/>
    <col min="11266" max="11266" width="8" style="81" customWidth="1"/>
    <col min="11267" max="11267" width="0" style="81" hidden="1" customWidth="1"/>
    <col min="11268" max="11268" width="14.7109375" style="81" customWidth="1"/>
    <col min="11269" max="11270" width="12.140625" style="81" customWidth="1"/>
    <col min="11271" max="11520" width="8.28515625" style="81"/>
    <col min="11521" max="11521" width="69.7109375" style="81" customWidth="1"/>
    <col min="11522" max="11522" width="8" style="81" customWidth="1"/>
    <col min="11523" max="11523" width="0" style="81" hidden="1" customWidth="1"/>
    <col min="11524" max="11524" width="14.7109375" style="81" customWidth="1"/>
    <col min="11525" max="11526" width="12.140625" style="81" customWidth="1"/>
    <col min="11527" max="11776" width="8.28515625" style="81"/>
    <col min="11777" max="11777" width="69.7109375" style="81" customWidth="1"/>
    <col min="11778" max="11778" width="8" style="81" customWidth="1"/>
    <col min="11779" max="11779" width="0" style="81" hidden="1" customWidth="1"/>
    <col min="11780" max="11780" width="14.7109375" style="81" customWidth="1"/>
    <col min="11781" max="11782" width="12.140625" style="81" customWidth="1"/>
    <col min="11783" max="12032" width="8.28515625" style="81"/>
    <col min="12033" max="12033" width="69.7109375" style="81" customWidth="1"/>
    <col min="12034" max="12034" width="8" style="81" customWidth="1"/>
    <col min="12035" max="12035" width="0" style="81" hidden="1" customWidth="1"/>
    <col min="12036" max="12036" width="14.7109375" style="81" customWidth="1"/>
    <col min="12037" max="12038" width="12.140625" style="81" customWidth="1"/>
    <col min="12039" max="12288" width="8.28515625" style="81"/>
    <col min="12289" max="12289" width="69.7109375" style="81" customWidth="1"/>
    <col min="12290" max="12290" width="8" style="81" customWidth="1"/>
    <col min="12291" max="12291" width="0" style="81" hidden="1" customWidth="1"/>
    <col min="12292" max="12292" width="14.7109375" style="81" customWidth="1"/>
    <col min="12293" max="12294" width="12.140625" style="81" customWidth="1"/>
    <col min="12295" max="12544" width="8.28515625" style="81"/>
    <col min="12545" max="12545" width="69.7109375" style="81" customWidth="1"/>
    <col min="12546" max="12546" width="8" style="81" customWidth="1"/>
    <col min="12547" max="12547" width="0" style="81" hidden="1" customWidth="1"/>
    <col min="12548" max="12548" width="14.7109375" style="81" customWidth="1"/>
    <col min="12549" max="12550" width="12.140625" style="81" customWidth="1"/>
    <col min="12551" max="12800" width="8.28515625" style="81"/>
    <col min="12801" max="12801" width="69.7109375" style="81" customWidth="1"/>
    <col min="12802" max="12802" width="8" style="81" customWidth="1"/>
    <col min="12803" max="12803" width="0" style="81" hidden="1" customWidth="1"/>
    <col min="12804" max="12804" width="14.7109375" style="81" customWidth="1"/>
    <col min="12805" max="12806" width="12.140625" style="81" customWidth="1"/>
    <col min="12807" max="13056" width="8.28515625" style="81"/>
    <col min="13057" max="13057" width="69.7109375" style="81" customWidth="1"/>
    <col min="13058" max="13058" width="8" style="81" customWidth="1"/>
    <col min="13059" max="13059" width="0" style="81" hidden="1" customWidth="1"/>
    <col min="13060" max="13060" width="14.7109375" style="81" customWidth="1"/>
    <col min="13061" max="13062" width="12.140625" style="81" customWidth="1"/>
    <col min="13063" max="13312" width="8.28515625" style="81"/>
    <col min="13313" max="13313" width="69.7109375" style="81" customWidth="1"/>
    <col min="13314" max="13314" width="8" style="81" customWidth="1"/>
    <col min="13315" max="13315" width="0" style="81" hidden="1" customWidth="1"/>
    <col min="13316" max="13316" width="14.7109375" style="81" customWidth="1"/>
    <col min="13317" max="13318" width="12.140625" style="81" customWidth="1"/>
    <col min="13319" max="13568" width="8.28515625" style="81"/>
    <col min="13569" max="13569" width="69.7109375" style="81" customWidth="1"/>
    <col min="13570" max="13570" width="8" style="81" customWidth="1"/>
    <col min="13571" max="13571" width="0" style="81" hidden="1" customWidth="1"/>
    <col min="13572" max="13572" width="14.7109375" style="81" customWidth="1"/>
    <col min="13573" max="13574" width="12.140625" style="81" customWidth="1"/>
    <col min="13575" max="13824" width="8.28515625" style="81"/>
    <col min="13825" max="13825" width="69.7109375" style="81" customWidth="1"/>
    <col min="13826" max="13826" width="8" style="81" customWidth="1"/>
    <col min="13827" max="13827" width="0" style="81" hidden="1" customWidth="1"/>
    <col min="13828" max="13828" width="14.7109375" style="81" customWidth="1"/>
    <col min="13829" max="13830" width="12.140625" style="81" customWidth="1"/>
    <col min="13831" max="14080" width="8.28515625" style="81"/>
    <col min="14081" max="14081" width="69.7109375" style="81" customWidth="1"/>
    <col min="14082" max="14082" width="8" style="81" customWidth="1"/>
    <col min="14083" max="14083" width="0" style="81" hidden="1" customWidth="1"/>
    <col min="14084" max="14084" width="14.7109375" style="81" customWidth="1"/>
    <col min="14085" max="14086" width="12.140625" style="81" customWidth="1"/>
    <col min="14087" max="14336" width="8.28515625" style="81"/>
    <col min="14337" max="14337" width="69.7109375" style="81" customWidth="1"/>
    <col min="14338" max="14338" width="8" style="81" customWidth="1"/>
    <col min="14339" max="14339" width="0" style="81" hidden="1" customWidth="1"/>
    <col min="14340" max="14340" width="14.7109375" style="81" customWidth="1"/>
    <col min="14341" max="14342" width="12.140625" style="81" customWidth="1"/>
    <col min="14343" max="14592" width="8.28515625" style="81"/>
    <col min="14593" max="14593" width="69.7109375" style="81" customWidth="1"/>
    <col min="14594" max="14594" width="8" style="81" customWidth="1"/>
    <col min="14595" max="14595" width="0" style="81" hidden="1" customWidth="1"/>
    <col min="14596" max="14596" width="14.7109375" style="81" customWidth="1"/>
    <col min="14597" max="14598" width="12.140625" style="81" customWidth="1"/>
    <col min="14599" max="14848" width="8.28515625" style="81"/>
    <col min="14849" max="14849" width="69.7109375" style="81" customWidth="1"/>
    <col min="14850" max="14850" width="8" style="81" customWidth="1"/>
    <col min="14851" max="14851" width="0" style="81" hidden="1" customWidth="1"/>
    <col min="14852" max="14852" width="14.7109375" style="81" customWidth="1"/>
    <col min="14853" max="14854" width="12.140625" style="81" customWidth="1"/>
    <col min="14855" max="15104" width="8.28515625" style="81"/>
    <col min="15105" max="15105" width="69.7109375" style="81" customWidth="1"/>
    <col min="15106" max="15106" width="8" style="81" customWidth="1"/>
    <col min="15107" max="15107" width="0" style="81" hidden="1" customWidth="1"/>
    <col min="15108" max="15108" width="14.7109375" style="81" customWidth="1"/>
    <col min="15109" max="15110" width="12.140625" style="81" customWidth="1"/>
    <col min="15111" max="15360" width="8.28515625" style="81"/>
    <col min="15361" max="15361" width="69.7109375" style="81" customWidth="1"/>
    <col min="15362" max="15362" width="8" style="81" customWidth="1"/>
    <col min="15363" max="15363" width="0" style="81" hidden="1" customWidth="1"/>
    <col min="15364" max="15364" width="14.7109375" style="81" customWidth="1"/>
    <col min="15365" max="15366" width="12.140625" style="81" customWidth="1"/>
    <col min="15367" max="15616" width="8.28515625" style="81"/>
    <col min="15617" max="15617" width="69.7109375" style="81" customWidth="1"/>
    <col min="15618" max="15618" width="8" style="81" customWidth="1"/>
    <col min="15619" max="15619" width="0" style="81" hidden="1" customWidth="1"/>
    <col min="15620" max="15620" width="14.7109375" style="81" customWidth="1"/>
    <col min="15621" max="15622" width="12.140625" style="81" customWidth="1"/>
    <col min="15623" max="15872" width="8.28515625" style="81"/>
    <col min="15873" max="15873" width="69.7109375" style="81" customWidth="1"/>
    <col min="15874" max="15874" width="8" style="81" customWidth="1"/>
    <col min="15875" max="15875" width="0" style="81" hidden="1" customWidth="1"/>
    <col min="15876" max="15876" width="14.7109375" style="81" customWidth="1"/>
    <col min="15877" max="15878" width="12.140625" style="81" customWidth="1"/>
    <col min="15879" max="16128" width="8.28515625" style="81"/>
    <col min="16129" max="16129" width="69.7109375" style="81" customWidth="1"/>
    <col min="16130" max="16130" width="8" style="81" customWidth="1"/>
    <col min="16131" max="16131" width="0" style="81" hidden="1" customWidth="1"/>
    <col min="16132" max="16132" width="14.7109375" style="81" customWidth="1"/>
    <col min="16133" max="16134" width="12.140625" style="81" customWidth="1"/>
    <col min="16135" max="16384" width="8.28515625" style="81"/>
  </cols>
  <sheetData>
    <row r="1" spans="1:256" ht="21.75" customHeight="1">
      <c r="A1" s="79" t="s">
        <v>0</v>
      </c>
      <c r="B1" s="80"/>
      <c r="D1" s="82"/>
      <c r="E1" s="82"/>
      <c r="F1" s="83"/>
    </row>
    <row r="2" spans="1:256">
      <c r="A2" s="84" t="s">
        <v>60</v>
      </c>
      <c r="B2" s="85" t="s">
        <v>61</v>
      </c>
      <c r="D2" s="86" t="s">
        <v>62</v>
      </c>
      <c r="E2" s="86"/>
      <c r="F2" s="87"/>
    </row>
    <row r="3" spans="1:256">
      <c r="A3" s="88" t="s">
        <v>63</v>
      </c>
      <c r="B3" s="89">
        <v>0.5</v>
      </c>
      <c r="D3" s="86" t="s">
        <v>64</v>
      </c>
      <c r="E3" s="86"/>
      <c r="F3" s="87"/>
    </row>
    <row r="4" spans="1:256">
      <c r="A4" s="88" t="s">
        <v>65</v>
      </c>
      <c r="B4" s="89">
        <v>0</v>
      </c>
      <c r="D4" s="86" t="s">
        <v>66</v>
      </c>
      <c r="E4" s="86"/>
      <c r="F4" s="87"/>
    </row>
    <row r="5" spans="1:256">
      <c r="A5" s="90"/>
      <c r="B5" s="91"/>
      <c r="D5" s="92"/>
      <c r="E5" s="92" t="s">
        <v>67</v>
      </c>
      <c r="F5" s="92"/>
    </row>
    <row r="6" spans="1:256">
      <c r="A6" s="93" t="s">
        <v>68</v>
      </c>
      <c r="B6" s="91"/>
      <c r="D6" s="94"/>
      <c r="E6" s="94" t="s">
        <v>69</v>
      </c>
      <c r="F6" s="92"/>
    </row>
    <row r="7" spans="1:256">
      <c r="A7" s="95" t="s">
        <v>70</v>
      </c>
      <c r="B7" s="88"/>
      <c r="D7" s="96">
        <v>31.14</v>
      </c>
      <c r="E7" s="86" t="s">
        <v>71</v>
      </c>
      <c r="F7" s="97"/>
    </row>
    <row r="8" spans="1:256" ht="15.75" customHeight="1">
      <c r="A8" s="93" t="s">
        <v>72</v>
      </c>
      <c r="B8" s="98"/>
      <c r="D8" s="92"/>
      <c r="E8" s="92"/>
      <c r="F8" s="92"/>
      <c r="IN8" s="99"/>
      <c r="IO8" s="99"/>
      <c r="IP8" s="99"/>
      <c r="IQ8" s="99"/>
      <c r="IR8" s="99"/>
      <c r="IS8" s="99"/>
      <c r="IT8" s="99"/>
      <c r="IU8" s="99"/>
      <c r="IV8" s="99"/>
    </row>
    <row r="9" spans="1:256" ht="14.25">
      <c r="A9" s="95" t="s">
        <v>70</v>
      </c>
      <c r="B9" s="88"/>
      <c r="D9" s="96">
        <v>0.62</v>
      </c>
      <c r="E9" s="86"/>
      <c r="F9" s="97"/>
      <c r="IN9" s="99"/>
      <c r="IO9" s="99"/>
      <c r="IP9" s="99"/>
      <c r="IQ9" s="99"/>
      <c r="IR9" s="99"/>
      <c r="IS9" s="99"/>
      <c r="IT9" s="99"/>
      <c r="IU9" s="99"/>
      <c r="IV9" s="99"/>
    </row>
    <row r="10" spans="1:256" ht="12.75" customHeight="1">
      <c r="A10" s="180" t="s">
        <v>73</v>
      </c>
      <c r="B10" s="88"/>
      <c r="C10" s="100"/>
      <c r="D10" s="86"/>
      <c r="E10" s="101"/>
      <c r="F10" s="102"/>
      <c r="IN10" s="99"/>
      <c r="IO10" s="99"/>
      <c r="IP10" s="99"/>
      <c r="IQ10" s="99"/>
      <c r="IR10" s="99"/>
      <c r="IS10" s="99"/>
      <c r="IT10" s="99"/>
      <c r="IU10" s="99"/>
      <c r="IV10" s="99"/>
    </row>
    <row r="11" spans="1:256" ht="14.25">
      <c r="A11" s="180"/>
      <c r="B11" s="88"/>
      <c r="C11" s="100"/>
      <c r="D11" s="86"/>
      <c r="F11" s="103"/>
      <c r="IN11" s="99"/>
      <c r="IO11" s="99"/>
      <c r="IP11" s="99"/>
      <c r="IQ11" s="99"/>
      <c r="IR11" s="99"/>
      <c r="IS11" s="99"/>
      <c r="IT11" s="99"/>
      <c r="IU11" s="99"/>
      <c r="IV11" s="99"/>
    </row>
    <row r="12" spans="1:256" ht="14.25">
      <c r="A12" s="104"/>
      <c r="B12" s="104"/>
      <c r="C12" s="104"/>
      <c r="D12" s="92"/>
      <c r="E12" s="92"/>
      <c r="F12" s="83"/>
      <c r="IN12" s="99"/>
      <c r="IO12" s="99"/>
      <c r="IP12" s="99"/>
      <c r="IQ12" s="99"/>
      <c r="IR12" s="99"/>
      <c r="IS12" s="99"/>
      <c r="IT12" s="99"/>
      <c r="IU12" s="99"/>
      <c r="IV12" s="99"/>
    </row>
    <row r="13" spans="1:256" ht="29.1" customHeight="1">
      <c r="A13" s="105" t="s">
        <v>74</v>
      </c>
      <c r="B13" s="106" t="s">
        <v>75</v>
      </c>
      <c r="C13" s="107" t="s">
        <v>76</v>
      </c>
      <c r="D13" s="108"/>
      <c r="E13" s="109">
        <v>2022</v>
      </c>
      <c r="F13" s="110" t="s">
        <v>10</v>
      </c>
      <c r="IN13" s="99"/>
      <c r="IO13" s="99"/>
      <c r="IP13" s="99"/>
      <c r="IQ13" s="99"/>
      <c r="IR13" s="99"/>
      <c r="IS13" s="99"/>
      <c r="IT13" s="99"/>
      <c r="IU13" s="99"/>
      <c r="IV13" s="99"/>
    </row>
    <row r="14" spans="1:256" ht="12.75" customHeight="1">
      <c r="A14" s="181" t="s">
        <v>77</v>
      </c>
      <c r="B14" s="181"/>
      <c r="C14" s="181"/>
      <c r="D14" s="181"/>
      <c r="E14" s="181"/>
      <c r="F14" s="181"/>
      <c r="IN14" s="99"/>
      <c r="IO14" s="99"/>
      <c r="IP14" s="99"/>
      <c r="IQ14" s="99"/>
      <c r="IR14" s="99"/>
      <c r="IS14" s="99"/>
      <c r="IT14" s="99"/>
      <c r="IU14" s="99"/>
      <c r="IV14" s="99"/>
    </row>
    <row r="15" spans="1:256" ht="14.25">
      <c r="A15" s="111" t="s">
        <v>78</v>
      </c>
      <c r="B15" s="112"/>
      <c r="C15" s="113">
        <v>24.58</v>
      </c>
      <c r="D15" s="114"/>
      <c r="E15" s="115">
        <f>D7*F15</f>
        <v>11.8332</v>
      </c>
      <c r="F15" s="116">
        <v>0.38</v>
      </c>
      <c r="G15" s="117"/>
      <c r="H15" s="117"/>
      <c r="IN15" s="99"/>
      <c r="IO15" s="99"/>
      <c r="IP15" s="99"/>
      <c r="IQ15" s="99"/>
      <c r="IR15" s="99"/>
      <c r="IS15" s="99"/>
      <c r="IT15" s="99"/>
      <c r="IU15" s="99"/>
      <c r="IV15" s="99"/>
    </row>
    <row r="16" spans="1:256" ht="14.25">
      <c r="A16" s="111" t="s">
        <v>79</v>
      </c>
      <c r="B16" s="112"/>
      <c r="C16" s="113">
        <v>24.58</v>
      </c>
      <c r="D16" s="114"/>
      <c r="E16" s="115">
        <f>D7*F16</f>
        <v>17.749800000000004</v>
      </c>
      <c r="F16" s="116">
        <v>0.57000000000000006</v>
      </c>
      <c r="G16" s="117"/>
      <c r="H16" s="117"/>
      <c r="IN16" s="99"/>
      <c r="IO16" s="99"/>
      <c r="IP16" s="99"/>
      <c r="IQ16" s="99"/>
      <c r="IR16" s="99"/>
      <c r="IS16" s="99"/>
      <c r="IT16" s="99"/>
      <c r="IU16" s="99"/>
      <c r="IV16" s="99"/>
    </row>
    <row r="17" spans="1:256" ht="14.25">
      <c r="A17" s="111" t="s">
        <v>80</v>
      </c>
      <c r="B17" s="112"/>
      <c r="C17" s="113">
        <v>36.880000000000003</v>
      </c>
      <c r="D17" s="114"/>
      <c r="E17" s="115">
        <f>D7*F17</f>
        <v>26.7804</v>
      </c>
      <c r="F17" s="116">
        <v>0.86</v>
      </c>
      <c r="G17" s="117"/>
      <c r="H17" s="117"/>
      <c r="IN17" s="99"/>
      <c r="IO17" s="99"/>
      <c r="IP17" s="99"/>
      <c r="IQ17" s="99"/>
      <c r="IR17" s="99"/>
      <c r="IS17" s="99"/>
      <c r="IT17" s="99"/>
      <c r="IU17" s="99"/>
      <c r="IV17" s="99"/>
    </row>
    <row r="18" spans="1:256" ht="14.25">
      <c r="A18" s="118" t="s">
        <v>81</v>
      </c>
      <c r="B18" s="119"/>
      <c r="C18" s="120">
        <v>49.17</v>
      </c>
      <c r="D18" s="121"/>
      <c r="E18" s="115">
        <f>D7*F18</f>
        <v>35.499600000000008</v>
      </c>
      <c r="F18" s="122">
        <v>1.1400000000000001</v>
      </c>
      <c r="G18" s="117"/>
      <c r="H18" s="117"/>
      <c r="IN18" s="99"/>
      <c r="IO18" s="99"/>
      <c r="IP18" s="99"/>
      <c r="IQ18" s="99"/>
      <c r="IR18" s="99"/>
      <c r="IS18" s="99"/>
      <c r="IT18" s="99"/>
      <c r="IU18" s="99"/>
      <c r="IV18" s="99"/>
    </row>
    <row r="19" spans="1:256" ht="12.75" customHeight="1">
      <c r="A19" s="182" t="s">
        <v>82</v>
      </c>
      <c r="B19" s="182"/>
      <c r="C19" s="182"/>
      <c r="D19" s="182"/>
      <c r="E19" s="182"/>
      <c r="F19" s="182"/>
      <c r="G19" s="117"/>
      <c r="H19" s="117"/>
      <c r="IN19" s="99"/>
      <c r="IO19" s="99"/>
      <c r="IP19" s="99"/>
      <c r="IQ19" s="99"/>
      <c r="IR19" s="99"/>
      <c r="IS19" s="99"/>
      <c r="IT19" s="99"/>
      <c r="IU19" s="99"/>
      <c r="IV19" s="99"/>
    </row>
    <row r="20" spans="1:256" ht="14.25">
      <c r="A20" s="111" t="s">
        <v>78</v>
      </c>
      <c r="B20" s="112"/>
      <c r="C20" s="113">
        <v>49.17</v>
      </c>
      <c r="D20" s="114"/>
      <c r="E20" s="115">
        <f>D7*F20</f>
        <v>23.666399999999999</v>
      </c>
      <c r="F20" s="116">
        <v>0.76</v>
      </c>
      <c r="G20" s="117"/>
      <c r="H20" s="117"/>
      <c r="IN20" s="99"/>
      <c r="IO20" s="99"/>
      <c r="IP20" s="99"/>
      <c r="IQ20" s="99"/>
      <c r="IR20" s="99"/>
      <c r="IS20" s="99"/>
      <c r="IT20" s="99"/>
      <c r="IU20" s="99"/>
      <c r="IV20" s="99"/>
    </row>
    <row r="21" spans="1:256" ht="14.25">
      <c r="A21" s="111" t="s">
        <v>83</v>
      </c>
      <c r="B21" s="112"/>
      <c r="C21" s="113">
        <v>49.17</v>
      </c>
      <c r="D21" s="114"/>
      <c r="E21" s="115">
        <f>D7*F21</f>
        <v>35.499600000000008</v>
      </c>
      <c r="F21" s="116">
        <v>1.1400000000000001</v>
      </c>
      <c r="G21" s="117"/>
      <c r="H21" s="117"/>
      <c r="IN21" s="99"/>
      <c r="IO21" s="99"/>
      <c r="IP21" s="99"/>
      <c r="IQ21" s="99"/>
      <c r="IR21" s="99"/>
      <c r="IS21" s="99"/>
      <c r="IT21" s="99"/>
      <c r="IU21" s="99"/>
      <c r="IV21" s="99"/>
    </row>
    <row r="22" spans="1:256" ht="14.25">
      <c r="A22" s="111" t="s">
        <v>80</v>
      </c>
      <c r="B22" s="112"/>
      <c r="C22" s="113">
        <v>61.46</v>
      </c>
      <c r="D22" s="114"/>
      <c r="E22" s="115">
        <f>D7*F22</f>
        <v>44.530200000000001</v>
      </c>
      <c r="F22" s="116">
        <v>1.43</v>
      </c>
      <c r="G22" s="117"/>
      <c r="H22" s="117"/>
      <c r="IN22" s="99"/>
      <c r="IO22" s="99"/>
      <c r="IP22" s="99"/>
      <c r="IQ22" s="99"/>
      <c r="IR22" s="99"/>
      <c r="IS22" s="99"/>
      <c r="IT22" s="99"/>
      <c r="IU22" s="99"/>
      <c r="IV22" s="99"/>
    </row>
    <row r="23" spans="1:256" ht="14.25">
      <c r="A23" s="118" t="s">
        <v>81</v>
      </c>
      <c r="B23" s="119"/>
      <c r="C23" s="120">
        <v>73.75</v>
      </c>
      <c r="D23" s="121"/>
      <c r="E23" s="115">
        <f>D7*F23</f>
        <v>53.249400000000001</v>
      </c>
      <c r="F23" s="116">
        <v>1.71</v>
      </c>
      <c r="G23" s="117"/>
      <c r="H23" s="117"/>
      <c r="IN23" s="99"/>
      <c r="IO23" s="99"/>
      <c r="IP23" s="99"/>
      <c r="IQ23" s="99"/>
      <c r="IR23" s="99"/>
      <c r="IS23" s="99"/>
      <c r="IT23" s="99"/>
      <c r="IU23" s="99"/>
      <c r="IV23" s="99"/>
    </row>
    <row r="24" spans="1:256" ht="12.75" customHeight="1">
      <c r="A24" s="183" t="s">
        <v>84</v>
      </c>
      <c r="B24" s="183"/>
      <c r="C24" s="183"/>
      <c r="D24" s="183"/>
      <c r="E24" s="183"/>
      <c r="F24" s="183"/>
      <c r="G24" s="117"/>
      <c r="H24" s="117"/>
      <c r="IN24" s="99"/>
      <c r="IO24" s="99"/>
      <c r="IP24" s="99"/>
      <c r="IQ24" s="99"/>
      <c r="IR24" s="99"/>
      <c r="IS24" s="99"/>
      <c r="IT24" s="99"/>
      <c r="IU24" s="99"/>
      <c r="IV24" s="99"/>
    </row>
    <row r="25" spans="1:256" ht="14.25">
      <c r="A25" s="111" t="s">
        <v>85</v>
      </c>
      <c r="B25" s="123">
        <v>1</v>
      </c>
      <c r="C25" s="124">
        <v>4.34</v>
      </c>
      <c r="D25" s="125"/>
      <c r="E25" s="115">
        <f>D9*F25</f>
        <v>2.1390000000000002</v>
      </c>
      <c r="F25" s="116">
        <v>3.45</v>
      </c>
      <c r="G25" s="117"/>
      <c r="H25" s="117"/>
      <c r="IN25" s="99"/>
      <c r="IO25" s="99"/>
      <c r="IP25" s="99"/>
      <c r="IQ25" s="99"/>
      <c r="IR25" s="99"/>
      <c r="IS25" s="99"/>
      <c r="IT25" s="99"/>
      <c r="IU25" s="99"/>
      <c r="IV25" s="99"/>
    </row>
    <row r="26" spans="1:256" ht="14.25">
      <c r="A26" s="111" t="s">
        <v>86</v>
      </c>
      <c r="B26" s="123">
        <v>1</v>
      </c>
      <c r="C26" s="124">
        <v>13.01</v>
      </c>
      <c r="D26" s="125"/>
      <c r="E26" s="115">
        <f>D9*F26</f>
        <v>6.4046000000000003</v>
      </c>
      <c r="F26" s="116">
        <v>10.33</v>
      </c>
      <c r="G26" s="117"/>
      <c r="H26" s="117"/>
      <c r="IN26" s="99"/>
      <c r="IO26" s="99"/>
      <c r="IP26" s="99"/>
      <c r="IQ26" s="99"/>
      <c r="IR26" s="99"/>
      <c r="IS26" s="99"/>
      <c r="IT26" s="99"/>
      <c r="IU26" s="99"/>
      <c r="IV26" s="99"/>
    </row>
    <row r="27" spans="1:256" ht="14.25">
      <c r="A27" s="126" t="s">
        <v>87</v>
      </c>
      <c r="B27" s="123">
        <v>15</v>
      </c>
      <c r="C27" s="113"/>
      <c r="D27" s="125"/>
      <c r="E27" s="115">
        <f>D9*15*F27</f>
        <v>11.811000000000002</v>
      </c>
      <c r="F27" s="116">
        <v>1.27</v>
      </c>
      <c r="G27" s="117"/>
      <c r="H27" s="117"/>
      <c r="IN27" s="99"/>
      <c r="IO27" s="99"/>
      <c r="IP27" s="99"/>
      <c r="IQ27" s="99"/>
      <c r="IR27" s="99"/>
      <c r="IS27" s="99"/>
      <c r="IT27" s="99"/>
      <c r="IU27" s="99"/>
      <c r="IV27" s="99"/>
    </row>
    <row r="28" spans="1:256" ht="14.25">
      <c r="A28" s="111" t="s">
        <v>88</v>
      </c>
      <c r="B28" s="123">
        <v>15</v>
      </c>
      <c r="C28" s="113"/>
      <c r="D28" s="125"/>
      <c r="E28" s="115">
        <f>D9*15*F28</f>
        <v>17.670000000000002</v>
      </c>
      <c r="F28" s="116">
        <v>1.9</v>
      </c>
      <c r="G28" s="117"/>
      <c r="H28" s="117"/>
      <c r="IN28" s="99"/>
      <c r="IO28" s="99"/>
      <c r="IP28" s="99"/>
      <c r="IQ28" s="99"/>
      <c r="IR28" s="99"/>
      <c r="IS28" s="99"/>
      <c r="IT28" s="99"/>
      <c r="IU28" s="99"/>
      <c r="IV28" s="99"/>
    </row>
    <row r="29" spans="1:256" ht="14.25">
      <c r="A29" s="111" t="s">
        <v>89</v>
      </c>
      <c r="B29" s="123">
        <v>15</v>
      </c>
      <c r="C29" s="113"/>
      <c r="D29" s="125"/>
      <c r="E29" s="115">
        <f>D9*15*F29</f>
        <v>26.505000000000003</v>
      </c>
      <c r="F29" s="116">
        <v>2.85</v>
      </c>
      <c r="G29" s="117"/>
      <c r="H29" s="117"/>
      <c r="IN29" s="99"/>
      <c r="IO29" s="99"/>
      <c r="IP29" s="99"/>
      <c r="IQ29" s="99"/>
      <c r="IR29" s="99"/>
      <c r="IS29" s="99"/>
      <c r="IT29" s="99"/>
      <c r="IU29" s="99"/>
      <c r="IV29" s="99"/>
    </row>
    <row r="30" spans="1:256" ht="14.25">
      <c r="A30" s="111" t="s">
        <v>90</v>
      </c>
      <c r="B30" s="123">
        <v>15</v>
      </c>
      <c r="C30" s="113"/>
      <c r="D30" s="125"/>
      <c r="E30" s="115">
        <f>D9*15*F30</f>
        <v>35.247</v>
      </c>
      <c r="F30" s="116">
        <v>3.79</v>
      </c>
      <c r="G30" s="117"/>
      <c r="H30" s="117"/>
      <c r="IN30" s="99"/>
      <c r="IO30" s="99"/>
      <c r="IP30" s="99"/>
      <c r="IQ30" s="99"/>
      <c r="IR30" s="99"/>
      <c r="IS30" s="99"/>
      <c r="IT30" s="99"/>
      <c r="IU30" s="99"/>
      <c r="IV30" s="99"/>
    </row>
    <row r="31" spans="1:256" ht="29.85" customHeight="1">
      <c r="A31" s="111" t="s">
        <v>91</v>
      </c>
      <c r="B31" s="112"/>
      <c r="C31" s="124">
        <v>21.07</v>
      </c>
      <c r="D31" s="127"/>
      <c r="E31" s="115">
        <f>D7*F31</f>
        <v>17.438400000000001</v>
      </c>
      <c r="F31" s="116">
        <v>0.56000000000000005</v>
      </c>
      <c r="G31" s="117"/>
      <c r="H31" s="117"/>
      <c r="IN31" s="99"/>
      <c r="IO31" s="99"/>
      <c r="IP31" s="99"/>
      <c r="IQ31" s="99"/>
      <c r="IR31" s="99"/>
      <c r="IS31" s="99"/>
      <c r="IT31" s="99"/>
      <c r="IU31" s="99"/>
      <c r="IV31" s="99"/>
    </row>
    <row r="32" spans="1:256" ht="28.15" customHeight="1">
      <c r="A32" s="111" t="s">
        <v>92</v>
      </c>
      <c r="B32" s="112"/>
      <c r="C32" s="124"/>
      <c r="D32" s="127"/>
      <c r="E32" s="115">
        <f>D7*F32</f>
        <v>17.438400000000001</v>
      </c>
      <c r="F32" s="116">
        <v>0.56000000000000005</v>
      </c>
      <c r="G32" s="117"/>
      <c r="H32" s="117"/>
      <c r="IN32" s="99"/>
      <c r="IO32" s="99"/>
      <c r="IP32" s="99"/>
      <c r="IQ32" s="99"/>
      <c r="IR32" s="99"/>
      <c r="IS32" s="99"/>
      <c r="IT32" s="99"/>
      <c r="IU32" s="99"/>
      <c r="IV32" s="99"/>
    </row>
    <row r="33" spans="1:256" ht="13.5" customHeight="1">
      <c r="A33" s="111" t="s">
        <v>93</v>
      </c>
      <c r="B33" s="112"/>
      <c r="C33" s="113"/>
      <c r="D33" s="114"/>
      <c r="E33" s="115">
        <f>D7*F33</f>
        <v>34.565400000000004</v>
      </c>
      <c r="F33" s="116">
        <v>1.1100000000000001</v>
      </c>
      <c r="G33" s="117"/>
      <c r="H33" s="117"/>
      <c r="IN33" s="99"/>
      <c r="IO33" s="99"/>
      <c r="IP33" s="99"/>
      <c r="IQ33" s="99"/>
      <c r="IR33" s="99"/>
      <c r="IS33" s="99"/>
      <c r="IT33" s="99"/>
      <c r="IU33" s="99"/>
      <c r="IV33" s="99"/>
    </row>
    <row r="34" spans="1:256" ht="14.25">
      <c r="A34" s="111" t="s">
        <v>94</v>
      </c>
      <c r="B34" s="112"/>
      <c r="C34" s="124"/>
      <c r="D34" s="114"/>
      <c r="E34" s="115">
        <f>D7*F34</f>
        <v>51.692399999999999</v>
      </c>
      <c r="F34" s="116">
        <v>1.66</v>
      </c>
      <c r="G34" s="117"/>
      <c r="H34" s="117"/>
      <c r="IN34" s="99"/>
      <c r="IO34" s="99"/>
      <c r="IP34" s="99"/>
      <c r="IQ34" s="99"/>
      <c r="IR34" s="99"/>
      <c r="IS34" s="99"/>
      <c r="IT34" s="99"/>
      <c r="IU34" s="99"/>
      <c r="IV34" s="99"/>
    </row>
    <row r="35" spans="1:256" ht="14.25">
      <c r="A35" s="111" t="s">
        <v>95</v>
      </c>
      <c r="B35" s="112"/>
      <c r="C35" s="124"/>
      <c r="D35" s="114"/>
      <c r="E35" s="115">
        <f>D7*F35</f>
        <v>77.227199999999996</v>
      </c>
      <c r="F35" s="116">
        <v>2.48</v>
      </c>
      <c r="G35" s="117"/>
      <c r="H35" s="117"/>
      <c r="IN35" s="99"/>
      <c r="IO35" s="99"/>
      <c r="IP35" s="99"/>
      <c r="IQ35" s="99"/>
      <c r="IR35" s="99"/>
      <c r="IS35" s="99"/>
      <c r="IT35" s="99"/>
      <c r="IU35" s="99"/>
      <c r="IV35" s="99"/>
    </row>
    <row r="36" spans="1:256" ht="14.25">
      <c r="A36" s="111" t="s">
        <v>96</v>
      </c>
      <c r="B36" s="112"/>
      <c r="C36" s="124"/>
      <c r="D36" s="114"/>
      <c r="E36" s="115">
        <f>D7*F36</f>
        <v>103.07340000000001</v>
      </c>
      <c r="F36" s="116">
        <v>3.31</v>
      </c>
      <c r="G36" s="117"/>
      <c r="H36" s="117"/>
      <c r="IN36" s="99"/>
      <c r="IO36" s="99"/>
      <c r="IP36" s="99"/>
      <c r="IQ36" s="99"/>
      <c r="IR36" s="99"/>
      <c r="IS36" s="99"/>
      <c r="IT36" s="99"/>
      <c r="IU36" s="99"/>
      <c r="IV36" s="99"/>
    </row>
    <row r="37" spans="1:256" ht="14.25">
      <c r="A37" s="111" t="s">
        <v>97</v>
      </c>
      <c r="B37" s="112"/>
      <c r="C37" s="124"/>
      <c r="D37" s="114"/>
      <c r="E37" s="115">
        <f>D7*F37</f>
        <v>17.438400000000001</v>
      </c>
      <c r="F37" s="116">
        <v>0.56000000000000005</v>
      </c>
      <c r="G37" s="117"/>
      <c r="H37" s="117"/>
      <c r="IN37" s="99"/>
      <c r="IO37" s="99"/>
      <c r="IP37" s="99"/>
      <c r="IQ37" s="99"/>
      <c r="IR37" s="99"/>
      <c r="IS37" s="99"/>
      <c r="IT37" s="99"/>
      <c r="IU37" s="99"/>
      <c r="IV37" s="99"/>
    </row>
    <row r="38" spans="1:256" ht="14.25">
      <c r="A38" s="111" t="s">
        <v>98</v>
      </c>
      <c r="B38" s="112"/>
      <c r="C38" s="124"/>
      <c r="D38" s="114"/>
      <c r="E38" s="115">
        <f>D7*F38</f>
        <v>25.8462</v>
      </c>
      <c r="F38" s="116">
        <v>0.83</v>
      </c>
      <c r="G38" s="117"/>
      <c r="H38" s="117"/>
      <c r="IN38" s="99"/>
      <c r="IO38" s="99"/>
      <c r="IP38" s="99"/>
      <c r="IQ38" s="99"/>
      <c r="IR38" s="99"/>
      <c r="IS38" s="99"/>
      <c r="IT38" s="99"/>
      <c r="IU38" s="99"/>
      <c r="IV38" s="99"/>
    </row>
    <row r="39" spans="1:256" ht="14.25">
      <c r="A39" s="111" t="s">
        <v>99</v>
      </c>
      <c r="B39" s="112"/>
      <c r="C39" s="124"/>
      <c r="D39" s="114"/>
      <c r="E39" s="115">
        <f>D7*F39</f>
        <v>38.613599999999998</v>
      </c>
      <c r="F39" s="116">
        <v>1.24</v>
      </c>
      <c r="G39" s="117"/>
      <c r="H39" s="117"/>
      <c r="IN39" s="99"/>
      <c r="IO39" s="99"/>
      <c r="IP39" s="99"/>
      <c r="IQ39" s="99"/>
      <c r="IR39" s="99"/>
      <c r="IS39" s="99"/>
      <c r="IT39" s="99"/>
      <c r="IU39" s="99"/>
      <c r="IV39" s="99"/>
    </row>
    <row r="40" spans="1:256" ht="14.25">
      <c r="A40" s="111" t="s">
        <v>100</v>
      </c>
      <c r="B40" s="112"/>
      <c r="C40" s="124"/>
      <c r="D40" s="114"/>
      <c r="E40" s="115">
        <f>D7*F40</f>
        <v>51.692399999999999</v>
      </c>
      <c r="F40" s="116">
        <v>1.66</v>
      </c>
      <c r="G40" s="117"/>
      <c r="H40" s="117"/>
      <c r="IN40" s="99"/>
      <c r="IO40" s="99"/>
      <c r="IP40" s="99"/>
      <c r="IQ40" s="99"/>
      <c r="IR40" s="99"/>
      <c r="IS40" s="99"/>
      <c r="IT40" s="99"/>
      <c r="IU40" s="99"/>
      <c r="IV40" s="99"/>
    </row>
    <row r="41" spans="1:256" ht="14.25">
      <c r="A41" s="111" t="s">
        <v>101</v>
      </c>
      <c r="B41" s="123">
        <v>1</v>
      </c>
      <c r="C41" s="124">
        <v>4.34</v>
      </c>
      <c r="D41" s="114"/>
      <c r="E41" s="115">
        <f>D9*F41</f>
        <v>2.1390000000000002</v>
      </c>
      <c r="F41" s="116">
        <v>3.45</v>
      </c>
      <c r="G41" s="117"/>
      <c r="H41" s="117"/>
      <c r="IN41" s="99"/>
      <c r="IO41" s="99"/>
      <c r="IP41" s="99"/>
      <c r="IQ41" s="99"/>
      <c r="IR41" s="99"/>
      <c r="IS41" s="99"/>
      <c r="IT41" s="99"/>
      <c r="IU41" s="99"/>
      <c r="IV41" s="99"/>
    </row>
    <row r="42" spans="1:256" ht="14.1" customHeight="1">
      <c r="A42" s="111" t="s">
        <v>102</v>
      </c>
      <c r="B42" s="123">
        <v>1</v>
      </c>
      <c r="C42" s="124">
        <v>104.12</v>
      </c>
      <c r="D42" s="114"/>
      <c r="E42" s="115">
        <f>D9*F42</f>
        <v>51.236800000000002</v>
      </c>
      <c r="F42" s="116">
        <v>82.64</v>
      </c>
      <c r="G42" s="117"/>
      <c r="H42" s="117"/>
      <c r="IN42" s="99"/>
      <c r="IO42" s="99"/>
      <c r="IP42" s="99"/>
      <c r="IQ42" s="99"/>
      <c r="IR42" s="99"/>
      <c r="IS42" s="99"/>
      <c r="IT42" s="99"/>
      <c r="IU42" s="99"/>
      <c r="IV42" s="99"/>
    </row>
    <row r="43" spans="1:256" ht="14.1" customHeight="1">
      <c r="A43" s="111" t="s">
        <v>103</v>
      </c>
      <c r="B43" s="123">
        <v>1</v>
      </c>
      <c r="C43" s="124">
        <v>104.12</v>
      </c>
      <c r="D43" s="114"/>
      <c r="E43" s="115">
        <f>D9*F43</f>
        <v>25.618400000000001</v>
      </c>
      <c r="F43" s="116">
        <v>41.32</v>
      </c>
      <c r="G43" s="117"/>
      <c r="H43" s="117"/>
      <c r="IN43" s="99"/>
      <c r="IO43" s="99"/>
      <c r="IP43" s="99"/>
      <c r="IQ43" s="99"/>
      <c r="IR43" s="99"/>
      <c r="IS43" s="99"/>
      <c r="IT43" s="99"/>
      <c r="IU43" s="99"/>
      <c r="IV43" s="99"/>
    </row>
    <row r="44" spans="1:256" ht="14.25">
      <c r="A44" s="128" t="s">
        <v>104</v>
      </c>
      <c r="B44" s="129">
        <v>30</v>
      </c>
      <c r="C44" s="130">
        <v>2.0099999999999998</v>
      </c>
      <c r="D44" s="114"/>
      <c r="E44" s="115">
        <f>D9*F44</f>
        <v>1.1779999999999999</v>
      </c>
      <c r="F44" s="116">
        <v>1.9</v>
      </c>
      <c r="G44" s="117"/>
      <c r="H44" s="117"/>
      <c r="IN44" s="99"/>
      <c r="IO44" s="99"/>
      <c r="IP44" s="99"/>
      <c r="IQ44" s="99"/>
      <c r="IR44" s="99"/>
      <c r="IS44" s="99"/>
      <c r="IT44" s="99"/>
      <c r="IU44" s="99"/>
      <c r="IV44" s="99"/>
    </row>
    <row r="45" spans="1:256" ht="14.25">
      <c r="A45" s="117"/>
      <c r="B45" s="117"/>
      <c r="C45" s="117"/>
      <c r="D45" s="131"/>
      <c r="F45" s="103"/>
      <c r="G45" s="117"/>
      <c r="H45" s="117"/>
      <c r="IN45" s="99"/>
      <c r="IO45" s="99"/>
      <c r="IP45" s="99"/>
      <c r="IQ45" s="99"/>
      <c r="IR45" s="99"/>
      <c r="IS45" s="99"/>
      <c r="IT45" s="99"/>
      <c r="IU45" s="99"/>
      <c r="IV45" s="99"/>
    </row>
    <row r="46" spans="1:256" ht="22.5">
      <c r="A46" s="177" t="s">
        <v>105</v>
      </c>
      <c r="B46" s="177"/>
      <c r="C46" s="177"/>
      <c r="D46" s="177"/>
      <c r="E46" s="177"/>
      <c r="F46" s="177"/>
      <c r="G46" s="117"/>
      <c r="H46" s="117"/>
      <c r="IN46" s="99"/>
      <c r="IO46" s="99"/>
      <c r="IP46" s="99"/>
      <c r="IQ46" s="99"/>
      <c r="IR46" s="99"/>
      <c r="IS46" s="99"/>
      <c r="IT46" s="99"/>
      <c r="IU46" s="99"/>
      <c r="IV46" s="99"/>
    </row>
    <row r="47" spans="1:256" ht="31.5" customHeight="1">
      <c r="A47" s="184" t="s">
        <v>106</v>
      </c>
      <c r="B47" s="184"/>
      <c r="C47" s="184"/>
      <c r="D47" s="184"/>
      <c r="E47" s="184"/>
      <c r="F47" s="184"/>
      <c r="G47" s="117"/>
      <c r="H47" s="117"/>
    </row>
    <row r="48" spans="1:256" ht="14.25">
      <c r="A48" s="132" t="s">
        <v>107</v>
      </c>
      <c r="B48" s="133">
        <v>30</v>
      </c>
      <c r="C48" s="117"/>
      <c r="D48" s="134"/>
      <c r="E48" s="135">
        <f>D9*F48</f>
        <v>1.1779999999999999</v>
      </c>
      <c r="F48" s="136">
        <v>1.9</v>
      </c>
      <c r="G48" s="117"/>
      <c r="H48" s="117"/>
      <c r="IN48" s="99"/>
      <c r="IO48" s="99"/>
      <c r="IP48" s="99"/>
      <c r="IQ48" s="99"/>
      <c r="IR48" s="99"/>
      <c r="IS48" s="99"/>
      <c r="IT48" s="99"/>
      <c r="IU48" s="99"/>
      <c r="IV48" s="99"/>
    </row>
    <row r="49" spans="1:8">
      <c r="A49" s="132" t="s">
        <v>108</v>
      </c>
      <c r="B49" s="133">
        <v>30</v>
      </c>
      <c r="C49" s="117"/>
      <c r="D49" s="134"/>
      <c r="E49" s="135">
        <f>D9*F49</f>
        <v>1.7670000000000001</v>
      </c>
      <c r="F49" s="136">
        <v>2.85</v>
      </c>
      <c r="G49" s="117"/>
      <c r="H49" s="117"/>
    </row>
    <row r="50" spans="1:8" ht="14.25">
      <c r="A50" s="132" t="s">
        <v>109</v>
      </c>
      <c r="B50" s="133">
        <v>30</v>
      </c>
      <c r="C50" s="137"/>
      <c r="D50" s="134"/>
      <c r="E50" s="135">
        <f>D9*F50</f>
        <v>2.6473999999999998</v>
      </c>
      <c r="F50" s="136">
        <v>4.2699999999999996</v>
      </c>
      <c r="G50" s="117"/>
      <c r="H50" s="117"/>
    </row>
    <row r="51" spans="1:8" ht="14.25">
      <c r="A51" s="132" t="s">
        <v>110</v>
      </c>
      <c r="B51" s="133">
        <v>30</v>
      </c>
      <c r="C51" s="137"/>
      <c r="D51" s="134"/>
      <c r="E51" s="135">
        <f>D9*F51</f>
        <v>3.5278</v>
      </c>
      <c r="F51" s="136">
        <v>5.69</v>
      </c>
      <c r="G51" s="117"/>
      <c r="H51" s="117"/>
    </row>
    <row r="52" spans="1:8" ht="8.25" customHeight="1" thickBot="1">
      <c r="A52" s="138"/>
      <c r="B52" s="139"/>
      <c r="C52" s="140"/>
      <c r="D52" s="141"/>
      <c r="E52" s="142"/>
      <c r="F52" s="143"/>
      <c r="G52" s="117"/>
      <c r="H52" s="117"/>
    </row>
    <row r="53" spans="1:8" ht="14.25">
      <c r="A53" s="144"/>
      <c r="B53" s="145"/>
      <c r="C53" s="146"/>
      <c r="D53" s="147"/>
      <c r="E53" s="148"/>
      <c r="F53" s="149"/>
      <c r="G53" s="117"/>
      <c r="H53" s="117"/>
    </row>
    <row r="54" spans="1:8">
      <c r="A54" s="132" t="s">
        <v>111</v>
      </c>
      <c r="B54" s="133">
        <v>60</v>
      </c>
      <c r="C54" s="117"/>
      <c r="D54" s="134"/>
      <c r="E54" s="135">
        <f>D9*F54</f>
        <v>2.3498000000000001</v>
      </c>
      <c r="F54" s="136">
        <v>3.79</v>
      </c>
      <c r="G54" s="117"/>
      <c r="H54" s="117"/>
    </row>
    <row r="55" spans="1:8">
      <c r="A55" s="132" t="s">
        <v>108</v>
      </c>
      <c r="B55" s="133">
        <v>60</v>
      </c>
      <c r="C55" s="117"/>
      <c r="D55" s="134"/>
      <c r="E55" s="135">
        <f>D9*F55</f>
        <v>3.5278</v>
      </c>
      <c r="F55" s="136">
        <v>5.69</v>
      </c>
      <c r="G55" s="117"/>
      <c r="H55" s="117"/>
    </row>
    <row r="56" spans="1:8" ht="14.25">
      <c r="A56" s="132" t="s">
        <v>109</v>
      </c>
      <c r="B56" s="133">
        <v>60</v>
      </c>
      <c r="C56" s="137"/>
      <c r="D56" s="134"/>
      <c r="E56" s="135">
        <f>D9*F56</f>
        <v>5.2885999999999997</v>
      </c>
      <c r="F56" s="136">
        <v>8.5299999999999994</v>
      </c>
      <c r="G56" s="117"/>
      <c r="H56" s="117"/>
    </row>
    <row r="57" spans="1:8" ht="14.25">
      <c r="A57" s="132" t="s">
        <v>110</v>
      </c>
      <c r="B57" s="133">
        <v>60</v>
      </c>
      <c r="C57" s="137"/>
      <c r="D57" s="134"/>
      <c r="E57" s="135">
        <f>D9*F57</f>
        <v>7.0493999999999994</v>
      </c>
      <c r="F57" s="136">
        <v>11.37</v>
      </c>
      <c r="G57" s="117"/>
      <c r="H57" s="117"/>
    </row>
    <row r="58" spans="1:8" ht="8.25" customHeight="1" thickBot="1">
      <c r="A58" s="138"/>
      <c r="B58" s="139"/>
      <c r="C58" s="140"/>
      <c r="D58" s="141"/>
      <c r="E58" s="142"/>
      <c r="F58" s="143"/>
      <c r="G58" s="117"/>
      <c r="H58" s="117"/>
    </row>
    <row r="59" spans="1:8" ht="14.25">
      <c r="A59" s="137"/>
      <c r="B59" s="137"/>
      <c r="C59" s="137"/>
      <c r="D59" s="150"/>
      <c r="E59" s="150"/>
      <c r="F59" s="150"/>
      <c r="G59" s="117"/>
      <c r="H59" s="117"/>
    </row>
    <row r="60" spans="1:8">
      <c r="A60" s="132" t="s">
        <v>112</v>
      </c>
      <c r="B60" s="133">
        <v>90</v>
      </c>
      <c r="C60" s="117"/>
      <c r="D60" s="134"/>
      <c r="E60" s="135">
        <f>D9*F60</f>
        <v>3.5278</v>
      </c>
      <c r="F60" s="136">
        <v>5.69</v>
      </c>
      <c r="G60" s="117"/>
      <c r="H60" s="117"/>
    </row>
    <row r="61" spans="1:8">
      <c r="A61" s="132" t="s">
        <v>108</v>
      </c>
      <c r="B61" s="133">
        <v>90</v>
      </c>
      <c r="C61" s="117"/>
      <c r="D61" s="134"/>
      <c r="E61" s="135">
        <f>D9*F61</f>
        <v>5.2885999999999997</v>
      </c>
      <c r="F61" s="136">
        <v>8.5299999999999994</v>
      </c>
      <c r="G61" s="117"/>
      <c r="H61" s="117"/>
    </row>
    <row r="62" spans="1:8" ht="14.25">
      <c r="A62" s="132" t="s">
        <v>109</v>
      </c>
      <c r="B62" s="133">
        <v>90</v>
      </c>
      <c r="C62" s="137"/>
      <c r="D62" s="134"/>
      <c r="E62" s="135">
        <f>D9*F62</f>
        <v>9.3620000000000001</v>
      </c>
      <c r="F62" s="136">
        <v>15.1</v>
      </c>
      <c r="G62" s="117"/>
      <c r="H62" s="117"/>
    </row>
    <row r="63" spans="1:8" ht="15" thickBot="1">
      <c r="A63" s="138" t="s">
        <v>110</v>
      </c>
      <c r="B63" s="139">
        <v>90</v>
      </c>
      <c r="C63" s="151"/>
      <c r="D63" s="152"/>
      <c r="E63" s="142">
        <f>D9*F63</f>
        <v>12.492999999999999</v>
      </c>
      <c r="F63" s="143">
        <v>20.149999999999999</v>
      </c>
      <c r="G63" s="117"/>
      <c r="H63" s="117"/>
    </row>
    <row r="64" spans="1:8" ht="8.25" customHeight="1">
      <c r="A64" s="153"/>
      <c r="B64" s="154"/>
      <c r="C64" s="137"/>
      <c r="D64" s="147"/>
      <c r="E64" s="155"/>
      <c r="F64" s="156"/>
      <c r="G64" s="117"/>
      <c r="H64" s="117"/>
    </row>
    <row r="65" spans="1:8" ht="14.25">
      <c r="A65" s="137"/>
      <c r="B65" s="137"/>
      <c r="C65" s="137"/>
      <c r="D65" s="150"/>
      <c r="E65" s="150"/>
      <c r="F65" s="150"/>
      <c r="G65" s="117"/>
      <c r="H65" s="117"/>
    </row>
    <row r="66" spans="1:8" ht="22.5">
      <c r="A66" s="177" t="s">
        <v>113</v>
      </c>
      <c r="B66" s="177"/>
      <c r="C66" s="177"/>
      <c r="D66" s="177"/>
      <c r="E66" s="177"/>
      <c r="F66" s="177"/>
      <c r="G66" s="117"/>
      <c r="H66" s="117"/>
    </row>
    <row r="67" spans="1:8">
      <c r="A67" s="117"/>
      <c r="B67" s="117"/>
      <c r="C67" s="117"/>
      <c r="F67" s="103"/>
      <c r="G67" s="117"/>
      <c r="H67" s="117"/>
    </row>
    <row r="68" spans="1:8">
      <c r="A68" s="132" t="s">
        <v>114</v>
      </c>
      <c r="B68" s="133">
        <v>30</v>
      </c>
      <c r="C68" s="117"/>
      <c r="D68" s="134"/>
      <c r="E68" s="135">
        <f>D9*F68</f>
        <v>2.3498000000000001</v>
      </c>
      <c r="F68" s="136">
        <v>3.79</v>
      </c>
      <c r="G68" s="117"/>
      <c r="H68" s="117"/>
    </row>
    <row r="69" spans="1:8">
      <c r="A69" s="132" t="s">
        <v>108</v>
      </c>
      <c r="B69" s="133">
        <v>30</v>
      </c>
      <c r="C69" s="117"/>
      <c r="D69" s="134"/>
      <c r="E69" s="135">
        <f>D9*F69</f>
        <v>3.5278</v>
      </c>
      <c r="F69" s="136">
        <v>5.69</v>
      </c>
      <c r="G69" s="117"/>
      <c r="H69" s="117"/>
    </row>
    <row r="70" spans="1:8" ht="14.25">
      <c r="A70" s="132" t="s">
        <v>109</v>
      </c>
      <c r="B70" s="133">
        <v>30</v>
      </c>
      <c r="C70" s="137"/>
      <c r="D70" s="134"/>
      <c r="E70" s="135">
        <f>D9*F70</f>
        <v>4.4081999999999999</v>
      </c>
      <c r="F70" s="136">
        <v>7.11</v>
      </c>
      <c r="G70" s="117"/>
      <c r="H70" s="117"/>
    </row>
    <row r="71" spans="1:8" ht="14.25">
      <c r="A71" s="132" t="s">
        <v>110</v>
      </c>
      <c r="B71" s="133">
        <v>30</v>
      </c>
      <c r="C71" s="137"/>
      <c r="D71" s="134"/>
      <c r="E71" s="135">
        <f>D9*F71</f>
        <v>5.2885999999999997</v>
      </c>
      <c r="F71" s="136">
        <v>8.5299999999999994</v>
      </c>
      <c r="G71" s="117"/>
      <c r="H71" s="117"/>
    </row>
    <row r="72" spans="1:8" ht="8.25" customHeight="1" thickBot="1">
      <c r="A72" s="138"/>
      <c r="B72" s="139"/>
      <c r="C72" s="140"/>
      <c r="D72" s="141"/>
      <c r="E72" s="142"/>
      <c r="F72" s="143"/>
      <c r="G72" s="117"/>
      <c r="H72" s="117"/>
    </row>
    <row r="73" spans="1:8" ht="14.25">
      <c r="A73" s="137"/>
      <c r="B73" s="137"/>
      <c r="C73" s="137"/>
      <c r="D73" s="150"/>
      <c r="E73" s="150"/>
      <c r="F73" s="150"/>
      <c r="G73" s="117"/>
      <c r="H73" s="117"/>
    </row>
    <row r="74" spans="1:8">
      <c r="A74" s="132" t="s">
        <v>112</v>
      </c>
      <c r="B74" s="133">
        <v>60</v>
      </c>
      <c r="C74" s="117"/>
      <c r="D74" s="134"/>
      <c r="E74" s="135">
        <f>D9*F74</f>
        <v>5.5489999999999995</v>
      </c>
      <c r="F74" s="136">
        <v>8.9499999999999993</v>
      </c>
      <c r="G74" s="117"/>
      <c r="H74" s="117"/>
    </row>
    <row r="75" spans="1:8">
      <c r="A75" s="132" t="s">
        <v>108</v>
      </c>
      <c r="B75" s="133">
        <v>60</v>
      </c>
      <c r="C75" s="117"/>
      <c r="D75" s="134"/>
      <c r="E75" s="135">
        <f>D9*F75</f>
        <v>8.3327999999999989</v>
      </c>
      <c r="F75" s="136">
        <v>13.44</v>
      </c>
      <c r="G75" s="117"/>
      <c r="H75" s="117"/>
    </row>
    <row r="76" spans="1:8" ht="14.25">
      <c r="A76" s="132" t="s">
        <v>109</v>
      </c>
      <c r="B76" s="133">
        <v>60</v>
      </c>
      <c r="C76" s="137"/>
      <c r="D76" s="134"/>
      <c r="E76" s="135">
        <f>D9*F76</f>
        <v>10.409799999999999</v>
      </c>
      <c r="F76" s="136">
        <v>16.79</v>
      </c>
      <c r="G76" s="117"/>
      <c r="H76" s="117"/>
    </row>
    <row r="77" spans="1:8" ht="14.25">
      <c r="A77" s="132" t="s">
        <v>110</v>
      </c>
      <c r="B77" s="133">
        <v>60</v>
      </c>
      <c r="C77" s="137"/>
      <c r="D77" s="134"/>
      <c r="E77" s="135">
        <f>D9*F77</f>
        <v>12.492999999999999</v>
      </c>
      <c r="F77" s="136">
        <v>20.149999999999999</v>
      </c>
      <c r="G77" s="117"/>
      <c r="H77" s="117"/>
    </row>
    <row r="78" spans="1:8" ht="8.25" customHeight="1" thickBot="1">
      <c r="A78" s="138"/>
      <c r="B78" s="139"/>
      <c r="C78" s="140"/>
      <c r="D78" s="141"/>
      <c r="E78" s="142"/>
      <c r="F78" s="143"/>
      <c r="G78" s="117"/>
      <c r="H78" s="117"/>
    </row>
    <row r="79" spans="1:8" ht="14.25">
      <c r="A79" s="137"/>
      <c r="B79" s="137"/>
      <c r="C79" s="137"/>
      <c r="D79" s="150"/>
      <c r="E79" s="150"/>
      <c r="F79" s="150"/>
      <c r="G79" s="117"/>
      <c r="H79" s="117"/>
    </row>
    <row r="80" spans="1:8">
      <c r="A80" s="132" t="s">
        <v>114</v>
      </c>
      <c r="B80" s="133">
        <v>90</v>
      </c>
      <c r="C80" s="117"/>
      <c r="D80" s="134"/>
      <c r="E80" s="135">
        <f>D9*F80</f>
        <v>7.0493999999999994</v>
      </c>
      <c r="F80" s="136">
        <v>11.37</v>
      </c>
      <c r="G80" s="117"/>
      <c r="H80" s="117"/>
    </row>
    <row r="81" spans="1:8">
      <c r="A81" s="132" t="s">
        <v>108</v>
      </c>
      <c r="B81" s="133">
        <v>90</v>
      </c>
      <c r="C81" s="117"/>
      <c r="D81" s="134"/>
      <c r="E81" s="135">
        <f>D9*F81</f>
        <v>10.571</v>
      </c>
      <c r="F81" s="136">
        <v>17.05</v>
      </c>
      <c r="G81" s="117"/>
      <c r="H81" s="117"/>
    </row>
    <row r="82" spans="1:8" ht="14.25">
      <c r="A82" s="132" t="s">
        <v>109</v>
      </c>
      <c r="B82" s="133">
        <v>90</v>
      </c>
      <c r="C82" s="137"/>
      <c r="D82" s="134"/>
      <c r="E82" s="135">
        <f>D9*F82</f>
        <v>13.212199999999999</v>
      </c>
      <c r="F82" s="136">
        <v>21.31</v>
      </c>
      <c r="G82" s="117"/>
      <c r="H82" s="117"/>
    </row>
    <row r="83" spans="1:8" ht="14.25">
      <c r="A83" s="132" t="s">
        <v>110</v>
      </c>
      <c r="B83" s="133">
        <v>90</v>
      </c>
      <c r="C83" s="137"/>
      <c r="D83" s="134"/>
      <c r="E83" s="135">
        <f>D9*F83</f>
        <v>15.853400000000001</v>
      </c>
      <c r="F83" s="136">
        <v>25.57</v>
      </c>
      <c r="G83" s="117"/>
      <c r="H83" s="117"/>
    </row>
    <row r="84" spans="1:8" ht="8.25" customHeight="1" thickBot="1">
      <c r="A84" s="138"/>
      <c r="B84" s="139"/>
      <c r="C84" s="140"/>
      <c r="D84" s="141"/>
      <c r="E84" s="142"/>
      <c r="F84" s="143"/>
      <c r="G84" s="117"/>
      <c r="H84" s="117"/>
    </row>
    <row r="85" spans="1:8" ht="14.25">
      <c r="A85" s="137"/>
      <c r="B85" s="137"/>
      <c r="C85" s="137"/>
      <c r="D85" s="150"/>
      <c r="E85" s="150"/>
      <c r="F85" s="150"/>
      <c r="G85" s="117"/>
      <c r="H85" s="117"/>
    </row>
    <row r="86" spans="1:8" ht="15">
      <c r="A86" s="157"/>
      <c r="B86" s="137"/>
      <c r="C86" s="137"/>
      <c r="D86" s="150"/>
      <c r="E86" s="150"/>
      <c r="F86" s="150"/>
      <c r="G86" s="117"/>
      <c r="H86" s="117"/>
    </row>
    <row r="87" spans="1:8" ht="12.75" customHeight="1">
      <c r="A87" s="178" t="s">
        <v>115</v>
      </c>
      <c r="B87" s="178"/>
      <c r="C87" s="178"/>
      <c r="D87" s="178"/>
      <c r="E87" s="178"/>
      <c r="F87" s="178"/>
      <c r="G87" s="178"/>
      <c r="H87" s="178"/>
    </row>
    <row r="88" spans="1:8">
      <c r="A88" s="178"/>
      <c r="B88" s="178"/>
      <c r="C88" s="178"/>
      <c r="D88" s="178"/>
      <c r="E88" s="178"/>
      <c r="F88" s="178"/>
      <c r="G88" s="178"/>
      <c r="H88" s="178"/>
    </row>
    <row r="89" spans="1:8">
      <c r="A89" s="178"/>
      <c r="B89" s="178"/>
      <c r="C89" s="178"/>
      <c r="D89" s="178"/>
      <c r="E89" s="178"/>
      <c r="F89" s="178"/>
      <c r="G89" s="178"/>
      <c r="H89" s="178"/>
    </row>
    <row r="90" spans="1:8" ht="15.75">
      <c r="A90" s="158"/>
      <c r="B90" s="137"/>
      <c r="C90" s="137"/>
      <c r="D90" s="150"/>
      <c r="E90" s="150"/>
      <c r="F90" s="150"/>
      <c r="G90" s="150"/>
      <c r="H90" s="150"/>
    </row>
    <row r="91" spans="1:8" ht="14.25">
      <c r="A91" s="159" t="s">
        <v>116</v>
      </c>
      <c r="B91" s="160"/>
      <c r="C91" s="160"/>
      <c r="D91" s="161">
        <f>D9</f>
        <v>0.62</v>
      </c>
      <c r="E91" s="150"/>
      <c r="F91" s="150"/>
      <c r="G91" s="150"/>
      <c r="H91" s="150"/>
    </row>
    <row r="92" spans="1:8" ht="15">
      <c r="A92" s="162"/>
      <c r="B92" s="137"/>
      <c r="C92" s="163"/>
      <c r="D92" s="150"/>
      <c r="E92" s="164"/>
      <c r="F92" s="164"/>
      <c r="G92" s="165"/>
      <c r="H92" s="150"/>
    </row>
    <row r="93" spans="1:8" ht="14.25">
      <c r="A93" s="137" t="s">
        <v>117</v>
      </c>
      <c r="B93" s="137"/>
      <c r="C93" s="137"/>
      <c r="D93" s="166">
        <v>10</v>
      </c>
      <c r="E93" s="166">
        <v>15</v>
      </c>
      <c r="F93" s="166">
        <v>20</v>
      </c>
      <c r="G93" s="166">
        <v>25</v>
      </c>
      <c r="H93" s="166">
        <v>30</v>
      </c>
    </row>
    <row r="94" spans="1:8" ht="14.25">
      <c r="A94" s="179" t="s">
        <v>118</v>
      </c>
      <c r="B94" s="179"/>
      <c r="C94" s="179"/>
      <c r="D94" s="167"/>
      <c r="E94" s="167"/>
      <c r="F94" s="167"/>
      <c r="G94" s="167"/>
      <c r="H94" s="167"/>
    </row>
    <row r="95" spans="1:8" ht="14.25">
      <c r="A95" s="168" t="s">
        <v>119</v>
      </c>
      <c r="B95" s="168"/>
      <c r="C95" s="169"/>
      <c r="D95" s="170">
        <v>1.7170000000000001</v>
      </c>
      <c r="E95" s="170">
        <v>2.2330000000000001</v>
      </c>
      <c r="F95" s="170">
        <v>2.75</v>
      </c>
      <c r="G95" s="170">
        <v>3.2669999999999999</v>
      </c>
      <c r="H95" s="170">
        <v>3.7829999999999999</v>
      </c>
    </row>
    <row r="96" spans="1:8" ht="14.25">
      <c r="A96" s="137"/>
      <c r="B96" s="171"/>
      <c r="C96" s="137"/>
      <c r="D96" s="172">
        <f>D91*D95</f>
        <v>1.06454</v>
      </c>
      <c r="E96" s="172">
        <f>D91*E95</f>
        <v>1.38446</v>
      </c>
      <c r="F96" s="172">
        <f>D91*F95</f>
        <v>1.7050000000000001</v>
      </c>
      <c r="G96" s="172">
        <f>G95*D91</f>
        <v>2.0255399999999999</v>
      </c>
      <c r="H96" s="172">
        <f>H95*D91</f>
        <v>2.3454600000000001</v>
      </c>
    </row>
    <row r="97" spans="1:8" ht="14.25">
      <c r="A97" s="137"/>
      <c r="B97" s="171"/>
      <c r="C97" s="137"/>
      <c r="D97" s="173"/>
      <c r="E97" s="173"/>
      <c r="F97" s="173"/>
      <c r="G97" s="173"/>
      <c r="H97" s="173"/>
    </row>
    <row r="98" spans="1:8" ht="15">
      <c r="A98" s="162"/>
      <c r="B98" s="171"/>
      <c r="C98" s="137"/>
      <c r="D98" s="173"/>
      <c r="E98" s="173"/>
      <c r="F98" s="173"/>
      <c r="G98" s="173"/>
      <c r="H98" s="173"/>
    </row>
    <row r="99" spans="1:8" ht="14.25">
      <c r="A99" s="137"/>
      <c r="B99" s="137"/>
      <c r="C99" s="137"/>
      <c r="D99" s="166">
        <v>10</v>
      </c>
      <c r="E99" s="166">
        <v>15</v>
      </c>
      <c r="F99" s="166"/>
      <c r="G99" s="166">
        <v>25</v>
      </c>
      <c r="H99" s="166">
        <v>30</v>
      </c>
    </row>
    <row r="100" spans="1:8" ht="14.25">
      <c r="A100" s="179" t="s">
        <v>120</v>
      </c>
      <c r="B100" s="179"/>
      <c r="C100" s="179"/>
      <c r="D100" s="167"/>
      <c r="E100" s="167"/>
      <c r="F100" s="167"/>
      <c r="G100" s="167"/>
      <c r="H100" s="167"/>
    </row>
    <row r="101" spans="1:8" ht="14.25">
      <c r="A101" s="168" t="s">
        <v>119</v>
      </c>
      <c r="B101" s="168"/>
      <c r="C101" s="169"/>
      <c r="D101" s="170">
        <v>2.5830000000000002</v>
      </c>
      <c r="E101" s="170">
        <v>3.35</v>
      </c>
      <c r="F101" s="170">
        <v>4.133</v>
      </c>
      <c r="G101" s="170">
        <v>4.9000000000000004</v>
      </c>
      <c r="H101" s="170">
        <v>5.6829999999999998</v>
      </c>
    </row>
    <row r="102" spans="1:8" ht="14.25">
      <c r="A102" s="137"/>
      <c r="B102" s="171"/>
      <c r="C102" s="137"/>
      <c r="D102" s="172">
        <f>D101*D91</f>
        <v>1.6014600000000001</v>
      </c>
      <c r="E102" s="172">
        <f>E101*D91</f>
        <v>2.077</v>
      </c>
      <c r="F102" s="172">
        <f>D91*F101</f>
        <v>2.5624600000000002</v>
      </c>
      <c r="G102" s="172">
        <f>G101*D91</f>
        <v>3.0380000000000003</v>
      </c>
      <c r="H102" s="172">
        <f>H101*D91</f>
        <v>3.52346</v>
      </c>
    </row>
    <row r="103" spans="1:8" ht="14.25">
      <c r="A103" s="137"/>
      <c r="B103" s="171"/>
      <c r="C103" s="137"/>
      <c r="D103" s="173"/>
      <c r="E103" s="173"/>
      <c r="F103" s="173"/>
      <c r="G103" s="173"/>
      <c r="H103" s="173"/>
    </row>
    <row r="104" spans="1:8" ht="14.25">
      <c r="A104" s="137"/>
      <c r="B104" s="171"/>
      <c r="C104" s="137"/>
      <c r="D104" s="173"/>
      <c r="E104" s="173"/>
      <c r="F104" s="173"/>
      <c r="G104" s="173"/>
      <c r="H104" s="173"/>
    </row>
    <row r="105" spans="1:8" ht="14.25">
      <c r="A105" s="137"/>
      <c r="B105" s="171"/>
      <c r="C105" s="137"/>
      <c r="D105" s="173"/>
      <c r="E105" s="173"/>
      <c r="F105" s="173"/>
      <c r="G105" s="173"/>
      <c r="H105" s="173"/>
    </row>
    <row r="106" spans="1:8" ht="14.25">
      <c r="A106" s="137"/>
      <c r="B106" s="171"/>
      <c r="C106" s="137"/>
      <c r="D106" s="173"/>
      <c r="E106" s="173"/>
      <c r="F106" s="173"/>
      <c r="G106" s="173"/>
      <c r="H106" s="173"/>
    </row>
    <row r="107" spans="1:8" ht="14.25">
      <c r="A107" s="137"/>
      <c r="B107" s="137"/>
      <c r="C107" s="163"/>
      <c r="D107" s="150"/>
      <c r="E107" s="174"/>
      <c r="F107" s="174"/>
      <c r="G107" s="165"/>
      <c r="H107" s="150"/>
    </row>
    <row r="108" spans="1:8" ht="14.25">
      <c r="A108" s="137" t="s">
        <v>121</v>
      </c>
      <c r="B108" s="137"/>
      <c r="C108" s="137"/>
      <c r="D108" s="150"/>
      <c r="E108" s="150"/>
      <c r="F108" s="150"/>
      <c r="G108" s="150" t="s">
        <v>122</v>
      </c>
      <c r="H108" s="150">
        <v>1</v>
      </c>
    </row>
    <row r="109" spans="1:8" ht="14.25">
      <c r="A109" s="137" t="s">
        <v>123</v>
      </c>
      <c r="B109" s="137"/>
      <c r="C109" s="137"/>
      <c r="D109" s="150"/>
      <c r="E109" s="150"/>
      <c r="F109" s="150"/>
      <c r="G109" s="150" t="s">
        <v>122</v>
      </c>
      <c r="H109" s="150">
        <v>2</v>
      </c>
    </row>
    <row r="110" spans="1:8" ht="14.25">
      <c r="A110" s="137" t="s">
        <v>124</v>
      </c>
      <c r="B110" s="137"/>
      <c r="C110" s="137"/>
      <c r="D110" s="150"/>
      <c r="E110" s="150"/>
      <c r="F110" s="150"/>
      <c r="G110" s="150" t="s">
        <v>122</v>
      </c>
      <c r="H110" s="150">
        <v>4</v>
      </c>
    </row>
    <row r="111" spans="1:8" ht="14.25">
      <c r="A111" s="137" t="s">
        <v>125</v>
      </c>
      <c r="B111" s="137"/>
      <c r="C111" s="137"/>
      <c r="D111" s="150"/>
      <c r="E111" s="150"/>
      <c r="F111" s="150"/>
      <c r="G111" s="150" t="s">
        <v>122</v>
      </c>
      <c r="H111" s="150">
        <v>24</v>
      </c>
    </row>
    <row r="112" spans="1:8" ht="14.25">
      <c r="A112" s="137"/>
      <c r="B112" s="137"/>
      <c r="C112" s="137"/>
      <c r="D112" s="150"/>
      <c r="E112" s="150"/>
      <c r="F112" s="150"/>
      <c r="G112" s="150"/>
      <c r="H112" s="150"/>
    </row>
    <row r="113" spans="1:8" ht="14.25">
      <c r="A113" s="137" t="s">
        <v>126</v>
      </c>
      <c r="B113" s="137"/>
      <c r="C113" s="137"/>
      <c r="D113" s="150"/>
      <c r="E113" s="150"/>
      <c r="F113" s="150"/>
      <c r="G113" s="150"/>
      <c r="H113" s="150"/>
    </row>
    <row r="114" spans="1:8" ht="14.25">
      <c r="A114" s="137" t="s">
        <v>127</v>
      </c>
      <c r="B114" s="137"/>
      <c r="C114" s="137"/>
      <c r="D114" s="150"/>
      <c r="E114" s="150"/>
      <c r="F114" s="150"/>
      <c r="G114" s="150"/>
      <c r="H114" s="150"/>
    </row>
    <row r="115" spans="1:8" ht="14.25">
      <c r="A115" s="137" t="s">
        <v>128</v>
      </c>
      <c r="B115" s="137"/>
      <c r="C115" s="137"/>
      <c r="D115" s="150"/>
      <c r="E115" s="150"/>
      <c r="F115" s="150"/>
      <c r="G115" s="150"/>
      <c r="H115" s="150"/>
    </row>
    <row r="116" spans="1:8" ht="14.25">
      <c r="A116" s="137" t="s">
        <v>129</v>
      </c>
      <c r="B116" s="137"/>
      <c r="C116" s="137"/>
      <c r="D116" s="150"/>
      <c r="E116" s="150"/>
      <c r="F116" s="150"/>
      <c r="G116" s="150"/>
      <c r="H116" s="150"/>
    </row>
    <row r="117" spans="1:8" ht="14.25">
      <c r="A117" s="137"/>
      <c r="B117" s="137"/>
      <c r="C117" s="137"/>
      <c r="D117" s="150"/>
      <c r="E117" s="150"/>
      <c r="F117" s="150"/>
      <c r="G117" s="150"/>
      <c r="H117" s="150"/>
    </row>
    <row r="118" spans="1:8" ht="14.25">
      <c r="A118" s="137" t="s">
        <v>130</v>
      </c>
      <c r="B118" s="137"/>
      <c r="C118" s="137"/>
      <c r="D118" s="150"/>
      <c r="E118" s="150"/>
      <c r="F118" s="150"/>
      <c r="G118" s="150"/>
      <c r="H118" s="150"/>
    </row>
    <row r="119" spans="1:8" ht="14.25">
      <c r="A119" s="137" t="s">
        <v>131</v>
      </c>
      <c r="B119" s="137"/>
      <c r="C119" s="137"/>
      <c r="D119" s="150"/>
      <c r="E119" s="150"/>
      <c r="F119" s="150"/>
      <c r="G119" s="150"/>
      <c r="H119" s="150"/>
    </row>
    <row r="120" spans="1:8" ht="14.25">
      <c r="A120" s="137" t="s">
        <v>132</v>
      </c>
      <c r="B120" s="137"/>
      <c r="C120" s="137"/>
      <c r="D120" s="150"/>
      <c r="E120" s="150"/>
      <c r="F120" s="150"/>
      <c r="G120" s="150"/>
      <c r="H120" s="150"/>
    </row>
    <row r="121" spans="1:8" ht="14.25">
      <c r="A121" s="137" t="s">
        <v>133</v>
      </c>
      <c r="B121" s="137"/>
      <c r="C121" s="137"/>
      <c r="D121" s="150"/>
      <c r="E121" s="150"/>
      <c r="F121" s="150"/>
      <c r="G121" s="150"/>
      <c r="H121" s="150"/>
    </row>
  </sheetData>
  <sheetProtection selectLockedCells="1" selectUnlockedCells="1"/>
  <mergeCells count="10">
    <mergeCell ref="A66:F66"/>
    <mergeCell ref="A87:H89"/>
    <mergeCell ref="A94:C94"/>
    <mergeCell ref="A100:C100"/>
    <mergeCell ref="A10:A11"/>
    <mergeCell ref="A14:F14"/>
    <mergeCell ref="A19:F19"/>
    <mergeCell ref="A24:F24"/>
    <mergeCell ref="A46:F46"/>
    <mergeCell ref="A47:F47"/>
  </mergeCells>
  <pageMargins left="0.7" right="0.7" top="0.75" bottom="0.75" header="0.51180555555555551" footer="0.51180555555555551"/>
  <pageSetup paperSize="8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L96"/>
  <sheetViews>
    <sheetView zoomScale="80" zoomScaleNormal="80" workbookViewId="0">
      <selection activeCell="F46" sqref="F46"/>
    </sheetView>
  </sheetViews>
  <sheetFormatPr defaultColWidth="8.5703125" defaultRowHeight="12.75"/>
  <cols>
    <col min="1" max="1" width="59.85546875" style="1" customWidth="1"/>
    <col min="2" max="2" width="25.28515625" style="1" customWidth="1"/>
    <col min="3" max="3" width="9.28515625" style="1" customWidth="1"/>
    <col min="4" max="4" width="10.85546875" style="1" customWidth="1"/>
    <col min="5" max="5" width="10.28515625" style="1" customWidth="1"/>
    <col min="6" max="7" width="15.85546875" style="1" customWidth="1"/>
    <col min="8" max="8" width="14.42578125" style="1" customWidth="1"/>
    <col min="9" max="9" width="14.5703125" style="1" customWidth="1"/>
    <col min="10" max="12" width="8.5703125" style="1"/>
    <col min="13" max="13" width="10.140625" style="1" customWidth="1"/>
    <col min="14" max="14" width="11.28515625" style="1" customWidth="1"/>
    <col min="15" max="15" width="8.5703125" style="1"/>
    <col min="16" max="16" width="11.7109375" style="1" customWidth="1"/>
    <col min="17" max="64" width="8.5703125" style="1"/>
  </cols>
  <sheetData>
    <row r="2" spans="1:13" ht="20.25">
      <c r="A2" s="186" t="s">
        <v>0</v>
      </c>
      <c r="B2" s="186"/>
      <c r="C2" s="186"/>
      <c r="D2" s="186"/>
      <c r="E2" s="186"/>
      <c r="F2" s="186"/>
      <c r="G2" s="186"/>
      <c r="H2" s="186"/>
      <c r="I2" s="186"/>
    </row>
    <row r="3" spans="1:13" ht="20.25">
      <c r="A3" s="2"/>
      <c r="B3" s="2"/>
      <c r="C3" s="2"/>
      <c r="D3" s="2"/>
      <c r="E3" s="2"/>
      <c r="F3" s="2"/>
      <c r="G3" s="2"/>
      <c r="H3" s="2"/>
      <c r="I3" s="2"/>
    </row>
    <row r="4" spans="1:13">
      <c r="B4" s="3" t="s">
        <v>1</v>
      </c>
      <c r="D4" s="4" t="s">
        <v>2</v>
      </c>
      <c r="E4" s="5">
        <v>31.14</v>
      </c>
      <c r="F4" s="6" t="s">
        <v>3</v>
      </c>
      <c r="G4" s="7">
        <f>E4-E4*G5</f>
        <v>21.798000000000002</v>
      </c>
    </row>
    <row r="5" spans="1:13">
      <c r="B5" s="3"/>
      <c r="D5" s="8"/>
      <c r="E5" s="9"/>
      <c r="F5" s="10" t="s">
        <v>4</v>
      </c>
      <c r="G5" s="11">
        <v>0.3</v>
      </c>
    </row>
    <row r="6" spans="1:13">
      <c r="B6" s="3"/>
      <c r="D6" s="12"/>
      <c r="E6" s="13"/>
      <c r="F6" s="14"/>
      <c r="G6" s="15"/>
    </row>
    <row r="7" spans="1:13">
      <c r="B7" s="3" t="s">
        <v>5</v>
      </c>
      <c r="D7" s="4" t="s">
        <v>2</v>
      </c>
      <c r="E7" s="5">
        <v>0.62</v>
      </c>
      <c r="F7" s="6" t="s">
        <v>3</v>
      </c>
      <c r="G7" s="7">
        <f>E7-E7*G8</f>
        <v>0.434</v>
      </c>
    </row>
    <row r="8" spans="1:13">
      <c r="B8" s="3"/>
      <c r="D8" s="16"/>
      <c r="E8" s="13"/>
      <c r="F8" s="14" t="s">
        <v>4</v>
      </c>
      <c r="G8" s="17">
        <v>0.3</v>
      </c>
    </row>
    <row r="9" spans="1:13">
      <c r="B9" s="3"/>
      <c r="D9" s="4" t="s">
        <v>2</v>
      </c>
      <c r="E9" s="5">
        <v>0.43</v>
      </c>
      <c r="F9" s="6" t="s">
        <v>3</v>
      </c>
      <c r="G9" s="7">
        <f>E9-E9*G10</f>
        <v>0.30099999999999999</v>
      </c>
    </row>
    <row r="10" spans="1:13">
      <c r="B10" s="3" t="s">
        <v>6</v>
      </c>
      <c r="C10" s="18">
        <v>0.6</v>
      </c>
      <c r="D10" s="19"/>
      <c r="E10" s="13"/>
      <c r="F10" s="14" t="s">
        <v>4</v>
      </c>
      <c r="G10" s="17">
        <v>0.3</v>
      </c>
    </row>
    <row r="11" spans="1:13">
      <c r="B11" s="1" t="s">
        <v>7</v>
      </c>
      <c r="C11" s="20">
        <v>0.3</v>
      </c>
      <c r="D11" s="21"/>
      <c r="F11" s="22"/>
      <c r="K11" s="1">
        <f>C10*1.25</f>
        <v>0.75</v>
      </c>
      <c r="L11" s="1">
        <f>K11/24</f>
        <v>3.125E-2</v>
      </c>
      <c r="M11" s="1">
        <f>L11*6</f>
        <v>0.1875</v>
      </c>
    </row>
    <row r="14" spans="1:13" ht="20.25" customHeight="1">
      <c r="A14" s="187" t="s">
        <v>8</v>
      </c>
      <c r="B14" s="187"/>
      <c r="C14" s="187"/>
      <c r="D14" s="187"/>
      <c r="F14" s="23" t="s">
        <v>9</v>
      </c>
      <c r="G14" s="24" t="s">
        <v>10</v>
      </c>
      <c r="H14" s="25" t="s">
        <v>9</v>
      </c>
      <c r="I14" s="26" t="s">
        <v>10</v>
      </c>
    </row>
    <row r="15" spans="1:13" ht="15">
      <c r="A15" s="27"/>
      <c r="B15" s="28" t="s">
        <v>11</v>
      </c>
      <c r="C15" s="29" t="s">
        <v>12</v>
      </c>
      <c r="D15" s="27" t="s">
        <v>13</v>
      </c>
      <c r="F15" s="188" t="s">
        <v>2</v>
      </c>
      <c r="G15" s="188"/>
      <c r="H15" s="189" t="s">
        <v>3</v>
      </c>
      <c r="I15" s="189"/>
    </row>
    <row r="16" spans="1:13" ht="14.25" customHeight="1">
      <c r="A16" s="190" t="s">
        <v>14</v>
      </c>
      <c r="B16" s="190"/>
      <c r="C16" s="190"/>
      <c r="D16" s="190"/>
    </row>
    <row r="17" spans="1:10" ht="15">
      <c r="A17" s="185"/>
      <c r="B17" s="27" t="s">
        <v>15</v>
      </c>
      <c r="C17" s="28">
        <v>1</v>
      </c>
      <c r="D17" s="30"/>
      <c r="F17" s="31">
        <f>E4*G17</f>
        <v>18.372599999999998</v>
      </c>
      <c r="G17" s="32">
        <v>0.59</v>
      </c>
      <c r="H17" s="33"/>
      <c r="I17" s="34"/>
    </row>
    <row r="18" spans="1:10" ht="15">
      <c r="A18" s="185"/>
      <c r="B18" s="27" t="s">
        <v>16</v>
      </c>
      <c r="C18" s="28">
        <v>1</v>
      </c>
      <c r="D18" s="30"/>
      <c r="F18" s="33"/>
      <c r="G18" s="35"/>
      <c r="H18" s="36">
        <f>G4*I18</f>
        <v>12.86082</v>
      </c>
      <c r="I18" s="37">
        <v>0.59</v>
      </c>
    </row>
    <row r="19" spans="1:10" ht="15">
      <c r="A19" s="185"/>
      <c r="B19" s="38"/>
      <c r="C19" s="28"/>
      <c r="D19" s="39"/>
      <c r="F19" s="33"/>
      <c r="G19" s="35"/>
      <c r="H19" s="33"/>
      <c r="I19" s="35"/>
    </row>
    <row r="20" spans="1:10" ht="15">
      <c r="A20" s="40" t="s">
        <v>17</v>
      </c>
      <c r="B20" s="27" t="s">
        <v>15</v>
      </c>
      <c r="C20" s="41">
        <v>2</v>
      </c>
      <c r="D20" s="42"/>
      <c r="F20" s="31">
        <f>E4*G20</f>
        <v>5.6052</v>
      </c>
      <c r="G20" s="32">
        <v>0.18</v>
      </c>
      <c r="H20" s="33"/>
      <c r="I20" s="35"/>
    </row>
    <row r="21" spans="1:10" ht="15">
      <c r="A21" s="43"/>
      <c r="B21" s="27" t="s">
        <v>16</v>
      </c>
      <c r="C21" s="44">
        <v>2</v>
      </c>
      <c r="D21" s="45"/>
      <c r="F21" s="33"/>
      <c r="G21" s="35"/>
      <c r="H21" s="36">
        <f>G4*I21</f>
        <v>3.9236400000000002</v>
      </c>
      <c r="I21" s="37">
        <v>0.18</v>
      </c>
    </row>
    <row r="22" spans="1:10" ht="15">
      <c r="A22" s="43"/>
      <c r="B22" s="46"/>
      <c r="C22" s="28"/>
      <c r="D22" s="45"/>
      <c r="F22" s="33"/>
      <c r="G22" s="35"/>
      <c r="H22" s="33"/>
      <c r="I22" s="35"/>
    </row>
    <row r="23" spans="1:10" ht="15">
      <c r="A23" s="47" t="s">
        <v>18</v>
      </c>
      <c r="B23" s="27" t="s">
        <v>15</v>
      </c>
      <c r="C23" s="28">
        <v>3</v>
      </c>
      <c r="D23" s="45"/>
      <c r="F23" s="31">
        <f>E4*G23</f>
        <v>10.898999999999999</v>
      </c>
      <c r="G23" s="32">
        <v>0.35</v>
      </c>
      <c r="H23" s="33"/>
      <c r="I23" s="35"/>
    </row>
    <row r="24" spans="1:10" ht="15">
      <c r="A24" s="48"/>
      <c r="B24" s="27" t="s">
        <v>16</v>
      </c>
      <c r="C24" s="28">
        <v>3</v>
      </c>
      <c r="D24" s="45"/>
      <c r="F24" s="33"/>
      <c r="G24" s="35"/>
      <c r="H24" s="36">
        <f>G4*I24</f>
        <v>8.0652600000000003</v>
      </c>
      <c r="I24" s="37">
        <v>0.37</v>
      </c>
    </row>
    <row r="25" spans="1:10" ht="15">
      <c r="A25" s="48"/>
      <c r="B25" s="27"/>
      <c r="C25" s="28"/>
      <c r="D25" s="45"/>
      <c r="F25" s="33"/>
      <c r="G25" s="35"/>
      <c r="H25" s="33"/>
      <c r="I25" s="35"/>
    </row>
    <row r="26" spans="1:10" ht="15">
      <c r="A26" s="47" t="s">
        <v>19</v>
      </c>
      <c r="B26" s="27" t="s">
        <v>15</v>
      </c>
      <c r="C26" s="28">
        <v>4</v>
      </c>
      <c r="D26" s="45"/>
      <c r="F26" s="31">
        <f>E4*G26</f>
        <v>32.385600000000004</v>
      </c>
      <c r="G26" s="32">
        <v>1.04</v>
      </c>
      <c r="H26" s="33"/>
      <c r="I26" s="35"/>
    </row>
    <row r="27" spans="1:10" ht="15">
      <c r="A27" s="48"/>
      <c r="B27" s="27" t="s">
        <v>16</v>
      </c>
      <c r="C27" s="28">
        <v>4</v>
      </c>
      <c r="D27" s="45"/>
      <c r="F27" s="33"/>
      <c r="G27" s="35"/>
      <c r="H27" s="36">
        <f>G4*I27</f>
        <v>26.811540000000001</v>
      </c>
      <c r="I27" s="37">
        <v>1.23</v>
      </c>
    </row>
    <row r="28" spans="1:10" ht="15">
      <c r="A28" s="48"/>
      <c r="B28" s="27"/>
      <c r="C28" s="28"/>
      <c r="D28" s="45"/>
      <c r="F28" s="33"/>
      <c r="G28" s="35"/>
      <c r="H28" s="33"/>
      <c r="I28" s="35"/>
    </row>
    <row r="29" spans="1:10" ht="15" customHeight="1">
      <c r="A29" s="192" t="s">
        <v>20</v>
      </c>
      <c r="B29" s="192"/>
      <c r="C29" s="192"/>
      <c r="D29" s="192"/>
      <c r="F29" s="33"/>
      <c r="G29" s="35"/>
      <c r="H29" s="33"/>
      <c r="I29" s="35"/>
      <c r="J29" s="49"/>
    </row>
    <row r="30" spans="1:10" ht="15">
      <c r="A30" s="185"/>
      <c r="B30" s="27" t="s">
        <v>15</v>
      </c>
      <c r="C30" s="28">
        <v>5</v>
      </c>
      <c r="D30" s="45"/>
      <c r="F30" s="31">
        <f>E4*G30</f>
        <v>9.3420000000000005</v>
      </c>
      <c r="G30" s="32">
        <v>0.3</v>
      </c>
      <c r="H30" s="33"/>
      <c r="I30" s="35"/>
      <c r="J30" s="49"/>
    </row>
    <row r="31" spans="1:10" ht="15">
      <c r="A31" s="185"/>
      <c r="B31" s="27" t="s">
        <v>16</v>
      </c>
      <c r="C31" s="28">
        <v>5</v>
      </c>
      <c r="D31" s="45"/>
      <c r="F31" s="33"/>
      <c r="G31" s="35"/>
      <c r="H31" s="36">
        <f>G4*I31</f>
        <v>6.5394000000000005</v>
      </c>
      <c r="I31" s="37">
        <v>0.3</v>
      </c>
    </row>
    <row r="32" spans="1:10">
      <c r="F32" s="50"/>
      <c r="G32" s="51"/>
      <c r="H32" s="50"/>
      <c r="I32" s="51"/>
    </row>
    <row r="33" spans="1:11" ht="25.5">
      <c r="A33" s="52" t="s">
        <v>136</v>
      </c>
      <c r="B33" s="27" t="s">
        <v>21</v>
      </c>
      <c r="C33" s="53">
        <v>6</v>
      </c>
      <c r="D33" s="58"/>
      <c r="F33" s="59">
        <v>1.55</v>
      </c>
      <c r="G33" s="51"/>
      <c r="H33" s="60"/>
      <c r="I33" s="61"/>
      <c r="J33" s="60"/>
      <c r="K33" s="61"/>
    </row>
    <row r="34" spans="1:11">
      <c r="G34" s="57"/>
    </row>
    <row r="35" spans="1:11" ht="20.25" customHeight="1">
      <c r="A35" s="187" t="s">
        <v>22</v>
      </c>
      <c r="B35" s="187"/>
      <c r="C35" s="187"/>
      <c r="D35" s="187"/>
      <c r="F35" s="23" t="s">
        <v>9</v>
      </c>
      <c r="G35" s="24" t="s">
        <v>10</v>
      </c>
      <c r="H35" s="25" t="s">
        <v>9</v>
      </c>
      <c r="I35" s="62" t="s">
        <v>10</v>
      </c>
    </row>
    <row r="36" spans="1:11" ht="15">
      <c r="A36" s="27"/>
      <c r="B36" s="28" t="s">
        <v>11</v>
      </c>
      <c r="C36" s="27" t="s">
        <v>12</v>
      </c>
      <c r="D36" s="27" t="s">
        <v>13</v>
      </c>
      <c r="F36" s="188" t="s">
        <v>2</v>
      </c>
      <c r="G36" s="188"/>
      <c r="H36" s="189" t="s">
        <v>3</v>
      </c>
      <c r="I36" s="189"/>
    </row>
    <row r="37" spans="1:11" ht="14.25" customHeight="1">
      <c r="A37" s="192" t="s">
        <v>14</v>
      </c>
      <c r="B37" s="192"/>
      <c r="C37" s="192"/>
      <c r="D37" s="192"/>
    </row>
    <row r="38" spans="1:11" ht="15">
      <c r="A38" s="185"/>
      <c r="B38" s="27"/>
      <c r="C38" s="28"/>
      <c r="D38" s="27"/>
      <c r="F38" s="55"/>
      <c r="G38" s="63"/>
      <c r="H38" s="55"/>
      <c r="I38" s="63"/>
    </row>
    <row r="39" spans="1:11" ht="15">
      <c r="A39" s="185"/>
      <c r="B39" s="27" t="s">
        <v>23</v>
      </c>
      <c r="C39" s="28">
        <v>1</v>
      </c>
      <c r="D39" s="30"/>
      <c r="E39" s="64"/>
      <c r="F39" s="31">
        <f>E7*G39</f>
        <v>1.6057999999999999</v>
      </c>
      <c r="G39" s="65">
        <v>2.59</v>
      </c>
      <c r="H39" s="55"/>
      <c r="I39" s="63"/>
    </row>
    <row r="40" spans="1:11" ht="15">
      <c r="A40" s="185"/>
      <c r="B40" s="27" t="s">
        <v>24</v>
      </c>
      <c r="C40" s="28">
        <v>1</v>
      </c>
      <c r="D40" s="30"/>
      <c r="E40" s="64"/>
      <c r="F40" s="33"/>
      <c r="G40" s="66"/>
      <c r="H40" s="36">
        <f>G7*I40</f>
        <v>1.11972</v>
      </c>
      <c r="I40" s="37">
        <v>2.58</v>
      </c>
    </row>
    <row r="41" spans="1:11" ht="15">
      <c r="A41" s="48"/>
      <c r="B41" s="27"/>
      <c r="C41" s="28"/>
      <c r="D41" s="30"/>
      <c r="E41" s="64"/>
      <c r="F41" s="33"/>
      <c r="G41" s="66"/>
      <c r="H41" s="33"/>
      <c r="I41" s="35"/>
    </row>
    <row r="42" spans="1:11" ht="15">
      <c r="A42" s="52" t="s">
        <v>25</v>
      </c>
      <c r="B42" s="27"/>
      <c r="C42" s="28"/>
      <c r="D42" s="45"/>
      <c r="E42" s="64"/>
      <c r="F42" s="33"/>
      <c r="G42" s="66"/>
      <c r="H42" s="55"/>
      <c r="I42" s="56"/>
    </row>
    <row r="43" spans="1:11" ht="15">
      <c r="A43" s="48" t="s">
        <v>26</v>
      </c>
      <c r="B43" s="27" t="s">
        <v>23</v>
      </c>
      <c r="C43" s="28">
        <v>2</v>
      </c>
      <c r="D43" s="45"/>
      <c r="E43" s="64"/>
      <c r="F43" s="31">
        <f>E7*G43</f>
        <v>0.48360000000000003</v>
      </c>
      <c r="G43" s="65">
        <v>0.78</v>
      </c>
      <c r="H43" s="55"/>
      <c r="I43" s="56"/>
    </row>
    <row r="44" spans="1:11" ht="15">
      <c r="A44" s="52" t="s">
        <v>27</v>
      </c>
      <c r="B44" s="27"/>
      <c r="C44" s="28"/>
      <c r="D44" s="45"/>
      <c r="E44" s="64"/>
      <c r="F44" s="33"/>
      <c r="G44" s="66"/>
      <c r="H44" s="55"/>
      <c r="I44" s="56"/>
    </row>
    <row r="45" spans="1:11" ht="15">
      <c r="A45" s="48" t="s">
        <v>28</v>
      </c>
      <c r="B45" s="27" t="s">
        <v>23</v>
      </c>
      <c r="C45" s="28">
        <v>3</v>
      </c>
      <c r="D45" s="30"/>
      <c r="E45" s="64"/>
      <c r="F45" s="31">
        <f>E7*G45</f>
        <v>0.40300000000000002</v>
      </c>
      <c r="G45" s="65">
        <v>0.65</v>
      </c>
      <c r="H45" s="55"/>
      <c r="I45" s="56"/>
    </row>
    <row r="46" spans="1:11" ht="15">
      <c r="A46" s="48" t="s">
        <v>26</v>
      </c>
      <c r="B46" s="27" t="s">
        <v>23</v>
      </c>
      <c r="C46" s="28">
        <v>3</v>
      </c>
      <c r="D46" s="30"/>
      <c r="E46" s="64"/>
      <c r="F46" s="31">
        <f>E7*G46</f>
        <v>0.64480000000000004</v>
      </c>
      <c r="G46" s="65">
        <v>1.04</v>
      </c>
      <c r="H46" s="55"/>
      <c r="I46" s="56"/>
    </row>
    <row r="47" spans="1:11" ht="15">
      <c r="A47" s="52" t="s">
        <v>29</v>
      </c>
      <c r="B47" s="27"/>
      <c r="C47" s="28"/>
      <c r="D47" s="45"/>
      <c r="E47" s="64"/>
      <c r="F47" s="33"/>
      <c r="G47" s="66"/>
      <c r="H47" s="55"/>
      <c r="I47" s="56"/>
    </row>
    <row r="48" spans="1:11" ht="15">
      <c r="A48" s="48" t="s">
        <v>26</v>
      </c>
      <c r="B48" s="27" t="s">
        <v>23</v>
      </c>
      <c r="C48" s="28">
        <v>4</v>
      </c>
      <c r="D48" s="45"/>
      <c r="E48" s="64"/>
      <c r="F48" s="31">
        <f>E7*G48</f>
        <v>0.96099999999999997</v>
      </c>
      <c r="G48" s="65">
        <v>1.55</v>
      </c>
      <c r="H48" s="55"/>
      <c r="I48" s="56"/>
    </row>
    <row r="49" spans="1:9" ht="15">
      <c r="A49" s="52" t="s">
        <v>30</v>
      </c>
      <c r="B49" s="27"/>
      <c r="C49" s="28"/>
      <c r="D49" s="45"/>
      <c r="E49" s="64"/>
      <c r="F49" s="33"/>
      <c r="G49" s="66"/>
      <c r="H49" s="55"/>
      <c r="I49" s="56"/>
    </row>
    <row r="50" spans="1:9" ht="15">
      <c r="A50" s="48" t="s">
        <v>28</v>
      </c>
      <c r="B50" s="27" t="s">
        <v>23</v>
      </c>
      <c r="C50" s="28">
        <v>5</v>
      </c>
      <c r="D50" s="45"/>
      <c r="E50" s="64"/>
      <c r="F50" s="31">
        <f>E7*G50</f>
        <v>0.80600000000000005</v>
      </c>
      <c r="G50" s="65">
        <v>1.3</v>
      </c>
      <c r="H50" s="55"/>
      <c r="I50" s="56"/>
    </row>
    <row r="51" spans="1:9" ht="15">
      <c r="A51" s="52" t="s">
        <v>31</v>
      </c>
      <c r="B51" s="27"/>
      <c r="C51" s="28"/>
      <c r="D51" s="45"/>
      <c r="E51" s="64"/>
      <c r="F51" s="33"/>
      <c r="G51" s="66"/>
      <c r="H51" s="55"/>
      <c r="I51" s="56"/>
    </row>
    <row r="52" spans="1:9" ht="15">
      <c r="A52" s="48" t="s">
        <v>26</v>
      </c>
      <c r="B52" s="27" t="s">
        <v>23</v>
      </c>
      <c r="C52" s="28">
        <v>6</v>
      </c>
      <c r="D52" s="45"/>
      <c r="E52" s="64"/>
      <c r="F52" s="31">
        <f>E7*G52</f>
        <v>1.9219999999999999</v>
      </c>
      <c r="G52" s="65">
        <v>3.1</v>
      </c>
      <c r="H52" s="55"/>
      <c r="I52" s="56"/>
    </row>
    <row r="53" spans="1:9" ht="15">
      <c r="A53" s="52" t="s">
        <v>32</v>
      </c>
      <c r="B53" s="27"/>
      <c r="C53" s="28"/>
      <c r="D53" s="45"/>
      <c r="E53" s="64"/>
      <c r="F53" s="33"/>
      <c r="G53" s="66"/>
      <c r="H53" s="55"/>
      <c r="I53" s="56"/>
    </row>
    <row r="54" spans="1:9" ht="15">
      <c r="A54" s="67"/>
      <c r="B54" s="27" t="s">
        <v>23</v>
      </c>
      <c r="C54" s="28">
        <v>7</v>
      </c>
      <c r="D54" s="30"/>
      <c r="E54" s="64"/>
      <c r="F54" s="31">
        <f>E7*G54</f>
        <v>0.40300000000000002</v>
      </c>
      <c r="G54" s="65">
        <v>0.65</v>
      </c>
      <c r="H54" s="55"/>
      <c r="I54" s="56"/>
    </row>
    <row r="55" spans="1:9" ht="15">
      <c r="A55" s="52" t="s">
        <v>33</v>
      </c>
      <c r="B55" s="27"/>
      <c r="C55" s="28"/>
      <c r="D55" s="45"/>
      <c r="E55" s="64"/>
      <c r="F55" s="33"/>
      <c r="G55" s="66"/>
      <c r="H55" s="55"/>
      <c r="I55" s="56"/>
    </row>
    <row r="56" spans="1:9" ht="15">
      <c r="A56" s="67"/>
      <c r="B56" s="27" t="s">
        <v>23</v>
      </c>
      <c r="C56" s="28">
        <v>8</v>
      </c>
      <c r="D56" s="30"/>
      <c r="E56" s="64"/>
      <c r="F56" s="31">
        <f>E7*G56</f>
        <v>0.2046</v>
      </c>
      <c r="G56" s="65">
        <v>0.33</v>
      </c>
      <c r="H56" s="55"/>
      <c r="I56" s="56"/>
    </row>
    <row r="57" spans="1:9" ht="15">
      <c r="A57" s="52" t="s">
        <v>34</v>
      </c>
      <c r="B57" s="27"/>
      <c r="C57" s="28"/>
      <c r="D57" s="45"/>
      <c r="E57" s="64"/>
      <c r="F57" s="33"/>
      <c r="G57" s="66"/>
      <c r="H57" s="55"/>
      <c r="I57" s="56"/>
    </row>
    <row r="58" spans="1:9" ht="15">
      <c r="A58" s="67"/>
      <c r="B58" s="27" t="s">
        <v>23</v>
      </c>
      <c r="C58" s="28">
        <v>9</v>
      </c>
      <c r="D58" s="30"/>
      <c r="E58" s="64"/>
      <c r="F58" s="31">
        <f>E7*G58</f>
        <v>0.80600000000000005</v>
      </c>
      <c r="G58" s="65">
        <v>1.3</v>
      </c>
      <c r="H58" s="55"/>
      <c r="I58" s="56"/>
    </row>
    <row r="59" spans="1:9" ht="15">
      <c r="A59" s="52" t="s">
        <v>35</v>
      </c>
      <c r="B59" s="27"/>
      <c r="C59" s="28"/>
      <c r="D59" s="45"/>
      <c r="E59" s="64"/>
      <c r="F59" s="33"/>
      <c r="G59" s="66"/>
      <c r="H59" s="55"/>
      <c r="I59" s="56"/>
    </row>
    <row r="60" spans="1:9" ht="15">
      <c r="A60" s="67"/>
      <c r="B60" s="27" t="s">
        <v>23</v>
      </c>
      <c r="C60" s="28">
        <v>10</v>
      </c>
      <c r="D60" s="30"/>
      <c r="E60" s="64"/>
      <c r="F60" s="31">
        <f>E7*G60</f>
        <v>0.40300000000000002</v>
      </c>
      <c r="G60" s="65">
        <v>0.65</v>
      </c>
      <c r="H60" s="55"/>
      <c r="I60" s="56"/>
    </row>
    <row r="61" spans="1:9" ht="15">
      <c r="A61" s="52" t="s">
        <v>36</v>
      </c>
      <c r="B61" s="27"/>
      <c r="C61" s="28"/>
      <c r="D61" s="45"/>
      <c r="E61" s="64"/>
      <c r="F61" s="33"/>
      <c r="G61" s="66"/>
      <c r="H61" s="55"/>
      <c r="I61" s="56"/>
    </row>
    <row r="62" spans="1:9" ht="15">
      <c r="A62" s="67"/>
      <c r="B62" s="27" t="s">
        <v>23</v>
      </c>
      <c r="C62" s="28">
        <v>11</v>
      </c>
      <c r="D62" s="30"/>
      <c r="E62" s="64"/>
      <c r="F62" s="31">
        <f>E7*G62</f>
        <v>0.2046</v>
      </c>
      <c r="G62" s="65">
        <v>0.33</v>
      </c>
      <c r="H62" s="55"/>
      <c r="I62" s="56"/>
    </row>
    <row r="63" spans="1:9" ht="15">
      <c r="A63" s="52" t="s">
        <v>37</v>
      </c>
      <c r="B63" s="27"/>
      <c r="C63" s="28"/>
      <c r="D63" s="45"/>
      <c r="E63" s="64"/>
      <c r="F63" s="33"/>
      <c r="G63" s="66"/>
      <c r="H63" s="55"/>
      <c r="I63" s="56"/>
    </row>
    <row r="64" spans="1:9" ht="15">
      <c r="A64" s="48" t="s">
        <v>38</v>
      </c>
      <c r="B64" s="27" t="s">
        <v>23</v>
      </c>
      <c r="C64" s="28">
        <v>12</v>
      </c>
      <c r="D64" s="30"/>
      <c r="E64" s="64"/>
      <c r="F64" s="31">
        <f>E7*G64</f>
        <v>0.38440000000000002</v>
      </c>
      <c r="G64" s="65">
        <v>0.62</v>
      </c>
      <c r="H64" s="55"/>
      <c r="I64" s="56"/>
    </row>
    <row r="65" spans="1:9" ht="15">
      <c r="A65" s="48" t="s">
        <v>39</v>
      </c>
      <c r="B65" s="27" t="s">
        <v>23</v>
      </c>
      <c r="C65" s="28">
        <v>12</v>
      </c>
      <c r="D65" s="30"/>
      <c r="E65" s="64"/>
      <c r="F65" s="31">
        <f>E7*G65</f>
        <v>0.16120000000000001</v>
      </c>
      <c r="G65" s="65">
        <v>0.26</v>
      </c>
      <c r="H65" s="55"/>
      <c r="I65" s="56"/>
    </row>
    <row r="66" spans="1:9" ht="15">
      <c r="A66" s="48" t="s">
        <v>40</v>
      </c>
      <c r="B66" s="27" t="s">
        <v>23</v>
      </c>
      <c r="C66" s="28">
        <v>12</v>
      </c>
      <c r="D66" s="30"/>
      <c r="E66" s="64"/>
      <c r="F66" s="31">
        <f>E7*G66</f>
        <v>8.0600000000000005E-2</v>
      </c>
      <c r="G66" s="65">
        <v>0.13</v>
      </c>
      <c r="H66" s="55"/>
      <c r="I66" s="56"/>
    </row>
    <row r="67" spans="1:9" ht="15">
      <c r="A67" s="52" t="s">
        <v>41</v>
      </c>
      <c r="B67" s="27"/>
      <c r="C67" s="28"/>
      <c r="D67" s="30"/>
      <c r="E67" s="64"/>
      <c r="F67" s="31"/>
      <c r="G67" s="65"/>
      <c r="H67" s="55"/>
      <c r="I67" s="56"/>
    </row>
    <row r="68" spans="1:9" ht="15">
      <c r="A68" s="48" t="s">
        <v>28</v>
      </c>
      <c r="B68" s="27" t="s">
        <v>23</v>
      </c>
      <c r="C68" s="28">
        <v>13</v>
      </c>
      <c r="D68" s="30"/>
      <c r="E68" s="64"/>
      <c r="F68" s="31">
        <f>E7*G68</f>
        <v>0.16120000000000001</v>
      </c>
      <c r="G68" s="65">
        <v>0.26</v>
      </c>
      <c r="H68" s="55"/>
      <c r="I68" s="56"/>
    </row>
    <row r="69" spans="1:9" ht="15">
      <c r="A69" s="48" t="s">
        <v>26</v>
      </c>
      <c r="B69" s="27" t="s">
        <v>23</v>
      </c>
      <c r="C69" s="28">
        <v>13</v>
      </c>
      <c r="D69" s="30"/>
      <c r="E69" s="64"/>
      <c r="F69" s="31">
        <f>E7*G69</f>
        <v>0.26039999999999996</v>
      </c>
      <c r="G69" s="65">
        <v>0.42</v>
      </c>
      <c r="H69" s="55"/>
      <c r="I69" s="56"/>
    </row>
    <row r="70" spans="1:9" ht="15">
      <c r="A70" s="48" t="s">
        <v>42</v>
      </c>
      <c r="B70" s="27" t="s">
        <v>23</v>
      </c>
      <c r="C70" s="28">
        <v>13</v>
      </c>
      <c r="D70" s="30"/>
      <c r="E70" s="64"/>
      <c r="F70" s="31">
        <f>E7*G70</f>
        <v>0.16120000000000001</v>
      </c>
      <c r="G70" s="65">
        <v>0.26</v>
      </c>
      <c r="H70" s="55"/>
      <c r="I70" s="56"/>
    </row>
    <row r="71" spans="1:9" ht="15">
      <c r="A71" s="68" t="s">
        <v>43</v>
      </c>
      <c r="B71" s="27"/>
      <c r="C71" s="28"/>
      <c r="D71" s="45"/>
      <c r="E71" s="64"/>
      <c r="F71" s="33"/>
      <c r="G71" s="66"/>
      <c r="H71" s="55"/>
      <c r="I71" s="56"/>
    </row>
    <row r="72" spans="1:9" ht="15">
      <c r="A72" s="52" t="s">
        <v>44</v>
      </c>
      <c r="B72" s="27"/>
      <c r="C72" s="28"/>
      <c r="D72" s="45"/>
      <c r="E72" s="64"/>
      <c r="F72" s="33"/>
      <c r="G72" s="66"/>
      <c r="H72" s="55"/>
      <c r="I72" s="56"/>
    </row>
    <row r="73" spans="1:9" ht="15">
      <c r="A73" s="48" t="s">
        <v>45</v>
      </c>
      <c r="B73" s="27" t="s">
        <v>23</v>
      </c>
      <c r="C73" s="28">
        <v>14</v>
      </c>
      <c r="D73" s="45"/>
      <c r="E73" s="64"/>
      <c r="F73" s="31">
        <f>E7*G73</f>
        <v>0.40300000000000002</v>
      </c>
      <c r="G73" s="65">
        <v>0.65</v>
      </c>
      <c r="H73" s="55"/>
      <c r="I73" s="56"/>
    </row>
    <row r="74" spans="1:9" ht="15">
      <c r="A74" s="48" t="s">
        <v>46</v>
      </c>
      <c r="B74" s="27" t="s">
        <v>23</v>
      </c>
      <c r="C74" s="28">
        <v>14</v>
      </c>
      <c r="D74" s="45"/>
      <c r="E74" s="64"/>
      <c r="F74" s="31">
        <f>E7*G74</f>
        <v>0.2046</v>
      </c>
      <c r="G74" s="65">
        <v>0.33</v>
      </c>
      <c r="H74" s="55"/>
      <c r="I74" s="56"/>
    </row>
    <row r="75" spans="1:9" ht="15">
      <c r="A75" s="52" t="s">
        <v>47</v>
      </c>
      <c r="B75" s="27"/>
      <c r="C75" s="28"/>
      <c r="D75" s="45"/>
      <c r="E75" s="64"/>
      <c r="F75" s="33"/>
      <c r="G75" s="66"/>
      <c r="H75" s="55"/>
      <c r="I75" s="56"/>
    </row>
    <row r="76" spans="1:9" ht="15">
      <c r="A76" s="48" t="s">
        <v>48</v>
      </c>
      <c r="B76" s="27" t="s">
        <v>23</v>
      </c>
      <c r="C76" s="28">
        <v>15</v>
      </c>
      <c r="D76" s="45"/>
      <c r="E76" s="64"/>
      <c r="F76" s="31">
        <f>E7*G76</f>
        <v>0.40300000000000002</v>
      </c>
      <c r="G76" s="65">
        <v>0.65</v>
      </c>
      <c r="H76" s="55"/>
      <c r="I76" s="56"/>
    </row>
    <row r="77" spans="1:9" ht="15">
      <c r="A77" s="48" t="s">
        <v>38</v>
      </c>
      <c r="B77" s="27" t="s">
        <v>23</v>
      </c>
      <c r="C77" s="28">
        <v>15</v>
      </c>
      <c r="D77" s="45"/>
      <c r="E77" s="64"/>
      <c r="F77" s="31">
        <f>E7*G77</f>
        <v>0.64480000000000004</v>
      </c>
      <c r="G77" s="65">
        <v>1.04</v>
      </c>
      <c r="H77" s="55"/>
      <c r="I77" s="56"/>
    </row>
    <row r="78" spans="1:9" ht="15">
      <c r="A78" s="48" t="s">
        <v>49</v>
      </c>
      <c r="B78" s="27" t="s">
        <v>23</v>
      </c>
      <c r="C78" s="28">
        <v>15</v>
      </c>
      <c r="D78" s="45"/>
      <c r="E78" s="64"/>
      <c r="F78" s="31">
        <f>E7*G78</f>
        <v>0.80600000000000005</v>
      </c>
      <c r="G78" s="65">
        <v>1.3</v>
      </c>
      <c r="H78" s="55"/>
      <c r="I78" s="56"/>
    </row>
    <row r="79" spans="1:9" ht="15">
      <c r="A79" s="52" t="s">
        <v>50</v>
      </c>
      <c r="B79" s="27"/>
      <c r="C79" s="28"/>
      <c r="D79" s="45"/>
      <c r="E79" s="64"/>
      <c r="F79" s="33"/>
      <c r="G79" s="66"/>
      <c r="H79" s="55"/>
      <c r="I79" s="56"/>
    </row>
    <row r="80" spans="1:9" ht="15">
      <c r="A80" s="48" t="s">
        <v>45</v>
      </c>
      <c r="B80" s="27" t="s">
        <v>23</v>
      </c>
      <c r="C80" s="28">
        <v>16</v>
      </c>
      <c r="D80" s="45"/>
      <c r="E80" s="64"/>
      <c r="F80" s="31">
        <f>E7*G80</f>
        <v>0.80600000000000005</v>
      </c>
      <c r="G80" s="65">
        <v>1.3</v>
      </c>
      <c r="H80" s="55"/>
      <c r="I80" s="56"/>
    </row>
    <row r="81" spans="1:13" ht="15">
      <c r="A81" s="48" t="s">
        <v>46</v>
      </c>
      <c r="B81" s="27" t="s">
        <v>23</v>
      </c>
      <c r="C81" s="28">
        <v>16</v>
      </c>
      <c r="D81" s="45"/>
      <c r="E81" s="64"/>
      <c r="F81" s="31">
        <f>E7*G81</f>
        <v>0.40300000000000002</v>
      </c>
      <c r="G81" s="65">
        <v>0.65</v>
      </c>
      <c r="H81" s="55"/>
      <c r="I81" s="56"/>
    </row>
    <row r="82" spans="1:13" ht="15">
      <c r="A82" s="52" t="s">
        <v>51</v>
      </c>
      <c r="B82" s="27"/>
      <c r="C82" s="28"/>
      <c r="D82" s="45"/>
      <c r="E82" s="64"/>
      <c r="F82" s="33"/>
      <c r="G82" s="66"/>
      <c r="H82" s="55"/>
      <c r="I82" s="56"/>
    </row>
    <row r="83" spans="1:13" ht="15">
      <c r="A83" s="48" t="s">
        <v>52</v>
      </c>
      <c r="B83" s="27" t="s">
        <v>23</v>
      </c>
      <c r="C83" s="28">
        <v>17</v>
      </c>
      <c r="D83" s="45"/>
      <c r="E83" s="64"/>
      <c r="F83" s="31">
        <f>E7*G83</f>
        <v>0.16120000000000001</v>
      </c>
      <c r="G83" s="65">
        <v>0.26</v>
      </c>
      <c r="H83" s="55"/>
      <c r="I83" s="56"/>
    </row>
    <row r="84" spans="1:13" ht="15">
      <c r="A84" s="48" t="s">
        <v>53</v>
      </c>
      <c r="B84" s="27" t="s">
        <v>23</v>
      </c>
      <c r="C84" s="28">
        <v>17</v>
      </c>
      <c r="D84" s="45"/>
      <c r="E84" s="64"/>
      <c r="F84" s="31">
        <f>E7*G84</f>
        <v>8.0600000000000005E-2</v>
      </c>
      <c r="G84" s="65">
        <v>0.13</v>
      </c>
      <c r="H84" s="55"/>
      <c r="I84" s="56"/>
    </row>
    <row r="85" spans="1:13" ht="15">
      <c r="A85" s="48"/>
      <c r="B85" s="27"/>
      <c r="C85" s="28"/>
      <c r="D85" s="27"/>
      <c r="F85" s="55"/>
      <c r="G85" s="63"/>
      <c r="H85" s="55"/>
      <c r="I85" s="56"/>
    </row>
    <row r="86" spans="1:13" ht="15">
      <c r="A86" s="69"/>
      <c r="B86" s="70"/>
      <c r="C86" s="71"/>
      <c r="D86" s="70"/>
      <c r="F86" s="60"/>
      <c r="G86" s="61"/>
      <c r="H86" s="60"/>
      <c r="I86" s="61"/>
    </row>
    <row r="88" spans="1:13" ht="20.25" customHeight="1">
      <c r="A88" s="187" t="s">
        <v>54</v>
      </c>
      <c r="B88" s="187"/>
      <c r="C88" s="187"/>
      <c r="D88" s="187"/>
      <c r="F88" s="23" t="s">
        <v>9</v>
      </c>
      <c r="G88" s="24" t="s">
        <v>10</v>
      </c>
      <c r="H88" s="72" t="s">
        <v>9</v>
      </c>
      <c r="I88" s="73" t="s">
        <v>10</v>
      </c>
    </row>
    <row r="89" spans="1:13">
      <c r="F89" s="188" t="s">
        <v>2</v>
      </c>
      <c r="G89" s="188"/>
      <c r="H89" s="191" t="s">
        <v>55</v>
      </c>
      <c r="I89" s="191"/>
    </row>
    <row r="90" spans="1:13" ht="15">
      <c r="A90" s="52" t="s">
        <v>56</v>
      </c>
      <c r="B90" s="27"/>
      <c r="C90" s="28"/>
      <c r="D90" s="27"/>
      <c r="F90" s="55"/>
      <c r="G90" s="63"/>
      <c r="H90" s="55"/>
      <c r="I90" s="63"/>
    </row>
    <row r="91" spans="1:13" ht="15">
      <c r="A91" s="48" t="s">
        <v>135</v>
      </c>
      <c r="B91" s="27" t="s">
        <v>23</v>
      </c>
      <c r="C91" s="28">
        <v>1</v>
      </c>
      <c r="D91" s="45"/>
      <c r="E91" s="64"/>
      <c r="F91" s="31">
        <f>E9*G91</f>
        <v>0.20209999999999997</v>
      </c>
      <c r="G91" s="65">
        <v>0.47</v>
      </c>
      <c r="H91" s="74">
        <f>F91+D96</f>
        <v>0.24209999999999998</v>
      </c>
      <c r="I91" s="75"/>
      <c r="L91" s="54"/>
      <c r="M91" s="54"/>
    </row>
    <row r="92" spans="1:13" ht="15">
      <c r="A92" s="176" t="s">
        <v>134</v>
      </c>
      <c r="B92" s="27" t="s">
        <v>23</v>
      </c>
      <c r="C92" s="28">
        <v>1</v>
      </c>
      <c r="D92" s="30"/>
      <c r="E92" s="64"/>
      <c r="F92" s="33"/>
      <c r="G92" s="66"/>
      <c r="H92" s="74">
        <v>0.6</v>
      </c>
      <c r="I92" s="63"/>
    </row>
    <row r="93" spans="1:13" ht="15">
      <c r="A93" s="52" t="s">
        <v>57</v>
      </c>
      <c r="B93" s="27"/>
      <c r="C93" s="28"/>
      <c r="D93" s="45"/>
      <c r="E93" s="64"/>
      <c r="F93" s="33"/>
      <c r="G93" s="66"/>
      <c r="H93" s="33"/>
      <c r="I93" s="63"/>
    </row>
    <row r="94" spans="1:13" ht="15">
      <c r="A94" s="48" t="s">
        <v>135</v>
      </c>
      <c r="B94" s="27" t="s">
        <v>23</v>
      </c>
      <c r="C94" s="28">
        <v>2</v>
      </c>
      <c r="D94" s="30"/>
      <c r="E94" s="64"/>
      <c r="F94" s="31">
        <f>E9*G94</f>
        <v>0.1032</v>
      </c>
      <c r="G94" s="65">
        <v>0.24</v>
      </c>
      <c r="H94" s="74">
        <f>F94+D96</f>
        <v>0.14319999999999999</v>
      </c>
      <c r="I94" s="75"/>
      <c r="L94" s="54"/>
    </row>
    <row r="95" spans="1:13">
      <c r="D95" s="64"/>
      <c r="E95" s="64"/>
      <c r="F95" s="64"/>
      <c r="G95" s="64"/>
      <c r="H95" s="64"/>
    </row>
    <row r="96" spans="1:13">
      <c r="A96" s="76" t="s">
        <v>58</v>
      </c>
      <c r="B96" s="77" t="s">
        <v>59</v>
      </c>
      <c r="C96" s="77"/>
      <c r="D96" s="78">
        <v>0.04</v>
      </c>
      <c r="E96" s="64"/>
      <c r="F96" s="64"/>
      <c r="G96" s="64"/>
      <c r="H96" s="64"/>
    </row>
  </sheetData>
  <mergeCells count="16">
    <mergeCell ref="A38:A40"/>
    <mergeCell ref="A88:D88"/>
    <mergeCell ref="F89:G89"/>
    <mergeCell ref="H89:I89"/>
    <mergeCell ref="A29:D29"/>
    <mergeCell ref="A30:A31"/>
    <mergeCell ref="A35:D35"/>
    <mergeCell ref="F36:G36"/>
    <mergeCell ref="H36:I36"/>
    <mergeCell ref="A37:D37"/>
    <mergeCell ref="A17:A19"/>
    <mergeCell ref="A2:I2"/>
    <mergeCell ref="A14:D14"/>
    <mergeCell ref="F15:G15"/>
    <mergeCell ref="H15:I15"/>
    <mergeCell ref="A16:D16"/>
  </mergeCells>
  <pageMargins left="0.25" right="0.25" top="0.75" bottom="0.75" header="0.51180555555555496" footer="0.51180555555555496"/>
  <pageSetup paperSize="8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PUBB e AFF 2022</vt:lpstr>
      <vt:lpstr>Ex TOSAP 2021  CON AUMENTO ISTA</vt:lpstr>
    </vt:vector>
  </TitlesOfParts>
  <Company>Nuovo Circondario Imolese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linaria</dc:creator>
  <cp:lastModifiedBy>linaria</cp:lastModifiedBy>
  <dcterms:created xsi:type="dcterms:W3CDTF">2022-01-18T13:58:02Z</dcterms:created>
  <dcterms:modified xsi:type="dcterms:W3CDTF">2022-01-20T10:35:00Z</dcterms:modified>
</cp:coreProperties>
</file>