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coefficienti COMUNI INF. 10,000" sheetId="2" r:id="rId1"/>
    <sheet name="Foglio1" sheetId="4" r:id="rId2"/>
    <sheet name="coeff. COMUNI OLTRE 10.000" sheetId="3" state="hidden" r:id="rId3"/>
  </sheets>
  <calcPr calcId="125725"/>
</workbook>
</file>

<file path=xl/calcChain.xml><?xml version="1.0" encoding="utf-8"?>
<calcChain xmlns="http://schemas.openxmlformats.org/spreadsheetml/2006/main">
  <c r="D37" i="2"/>
  <c r="F84"/>
  <c r="F83"/>
  <c r="F82"/>
  <c r="E91" i="3"/>
  <c r="G47"/>
  <c r="G40"/>
  <c r="F30"/>
  <c r="F31" s="1"/>
  <c r="F56" s="1"/>
  <c r="G30"/>
  <c r="G63"/>
  <c r="G64" s="1"/>
  <c r="G74" s="1"/>
  <c r="E84"/>
  <c r="E87" s="1"/>
  <c r="D84"/>
  <c r="D87" s="1"/>
  <c r="I83"/>
  <c r="I84" s="1"/>
  <c r="H83"/>
  <c r="H84" s="1"/>
  <c r="G83"/>
  <c r="G84" s="1"/>
  <c r="F83"/>
  <c r="F84" s="1"/>
  <c r="F64"/>
  <c r="F74" s="1"/>
  <c r="E64"/>
  <c r="E74" s="1"/>
  <c r="D64"/>
  <c r="D74" s="1"/>
  <c r="G57"/>
  <c r="G56"/>
  <c r="G53"/>
  <c r="G52"/>
  <c r="G51"/>
  <c r="G50"/>
  <c r="G49"/>
  <c r="G48"/>
  <c r="G46"/>
  <c r="G45"/>
  <c r="G44"/>
  <c r="G43"/>
  <c r="G42"/>
  <c r="G39"/>
  <c r="G38"/>
  <c r="G36"/>
  <c r="G35"/>
  <c r="G34"/>
  <c r="E31"/>
  <c r="E56" s="1"/>
  <c r="D57"/>
  <c r="E4"/>
  <c r="D4"/>
  <c r="I3"/>
  <c r="I4" s="1"/>
  <c r="I24" s="1"/>
  <c r="H3"/>
  <c r="H4" s="1"/>
  <c r="G3"/>
  <c r="G4" s="1"/>
  <c r="F3"/>
  <c r="F4" s="1"/>
  <c r="F40" l="1"/>
  <c r="E89"/>
  <c r="D88"/>
  <c r="F47"/>
  <c r="D89"/>
  <c r="D90"/>
  <c r="E90"/>
  <c r="E88"/>
  <c r="E40"/>
  <c r="E47"/>
  <c r="E73"/>
  <c r="E69"/>
  <c r="D40"/>
  <c r="D47"/>
  <c r="F73"/>
  <c r="F67"/>
  <c r="F69"/>
  <c r="D42"/>
  <c r="D51"/>
  <c r="D46"/>
  <c r="D35"/>
  <c r="D44"/>
  <c r="D53"/>
  <c r="E67"/>
  <c r="E70"/>
  <c r="D39"/>
  <c r="D49"/>
  <c r="F70"/>
  <c r="D7"/>
  <c r="H91"/>
  <c r="H89"/>
  <c r="H87"/>
  <c r="H90"/>
  <c r="H88"/>
  <c r="H23"/>
  <c r="H21"/>
  <c r="H19"/>
  <c r="H17"/>
  <c r="H15"/>
  <c r="H13"/>
  <c r="H11"/>
  <c r="H9"/>
  <c r="H7"/>
  <c r="H24"/>
  <c r="H22"/>
  <c r="H20"/>
  <c r="H18"/>
  <c r="H16"/>
  <c r="H14"/>
  <c r="H12"/>
  <c r="H10"/>
  <c r="H8"/>
  <c r="G91"/>
  <c r="G89"/>
  <c r="G87"/>
  <c r="G90"/>
  <c r="G88"/>
  <c r="G22"/>
  <c r="G20"/>
  <c r="G16"/>
  <c r="G14"/>
  <c r="G12"/>
  <c r="G10"/>
  <c r="G8"/>
  <c r="G19"/>
  <c r="G15"/>
  <c r="G13"/>
  <c r="G11"/>
  <c r="G9"/>
  <c r="G24"/>
  <c r="G18"/>
  <c r="G23"/>
  <c r="G21"/>
  <c r="G7"/>
  <c r="G17"/>
  <c r="E8"/>
  <c r="E10"/>
  <c r="E12"/>
  <c r="I14"/>
  <c r="E20"/>
  <c r="I22"/>
  <c r="E34"/>
  <c r="E36"/>
  <c r="E38"/>
  <c r="E43"/>
  <c r="E48"/>
  <c r="E50"/>
  <c r="G68"/>
  <c r="F7"/>
  <c r="D8"/>
  <c r="F9"/>
  <c r="D10"/>
  <c r="F11"/>
  <c r="D12"/>
  <c r="F13"/>
  <c r="D14"/>
  <c r="F15"/>
  <c r="D16"/>
  <c r="F17"/>
  <c r="D18"/>
  <c r="F19"/>
  <c r="D20"/>
  <c r="F21"/>
  <c r="D22"/>
  <c r="F23"/>
  <c r="D24"/>
  <c r="D34"/>
  <c r="F35"/>
  <c r="D36"/>
  <c r="D38"/>
  <c r="F39"/>
  <c r="F42"/>
  <c r="D43"/>
  <c r="F44"/>
  <c r="D45"/>
  <c r="F46"/>
  <c r="D48"/>
  <c r="F49"/>
  <c r="D50"/>
  <c r="F51"/>
  <c r="D52"/>
  <c r="F53"/>
  <c r="D56"/>
  <c r="F57"/>
  <c r="D67"/>
  <c r="F68"/>
  <c r="D69"/>
  <c r="D70"/>
  <c r="F72"/>
  <c r="D73"/>
  <c r="F87"/>
  <c r="F89"/>
  <c r="F91"/>
  <c r="I10"/>
  <c r="E14"/>
  <c r="E16"/>
  <c r="I18"/>
  <c r="E45"/>
  <c r="E52"/>
  <c r="E7"/>
  <c r="E9"/>
  <c r="I11"/>
  <c r="I13"/>
  <c r="E15"/>
  <c r="E17"/>
  <c r="I19"/>
  <c r="E21"/>
  <c r="E23"/>
  <c r="E35"/>
  <c r="E39"/>
  <c r="E42"/>
  <c r="E44"/>
  <c r="E46"/>
  <c r="E49"/>
  <c r="E51"/>
  <c r="E53"/>
  <c r="E57"/>
  <c r="G67"/>
  <c r="E68"/>
  <c r="G69"/>
  <c r="G70"/>
  <c r="E72"/>
  <c r="G73"/>
  <c r="I87"/>
  <c r="I89"/>
  <c r="I91"/>
  <c r="E18"/>
  <c r="E22"/>
  <c r="E24"/>
  <c r="I7"/>
  <c r="I9"/>
  <c r="E11"/>
  <c r="E13"/>
  <c r="I15"/>
  <c r="I17"/>
  <c r="E19"/>
  <c r="I21"/>
  <c r="I23"/>
  <c r="F8"/>
  <c r="D9"/>
  <c r="F10"/>
  <c r="D11"/>
  <c r="F12"/>
  <c r="D13"/>
  <c r="F14"/>
  <c r="D15"/>
  <c r="F16"/>
  <c r="D17"/>
  <c r="F18"/>
  <c r="D19"/>
  <c r="F20"/>
  <c r="D21"/>
  <c r="F22"/>
  <c r="D23"/>
  <c r="F24"/>
  <c r="F34"/>
  <c r="F36"/>
  <c r="F38"/>
  <c r="F43"/>
  <c r="F45"/>
  <c r="F48"/>
  <c r="F50"/>
  <c r="F52"/>
  <c r="D68"/>
  <c r="D72"/>
  <c r="F88"/>
  <c r="F90"/>
  <c r="I8"/>
  <c r="I12"/>
  <c r="I16"/>
  <c r="I20"/>
  <c r="G72"/>
  <c r="I88"/>
  <c r="I90"/>
  <c r="E29" i="2" l="1"/>
  <c r="D29"/>
  <c r="E33" l="1"/>
  <c r="E32"/>
  <c r="E36"/>
  <c r="D33"/>
  <c r="D35"/>
  <c r="D32"/>
  <c r="D34"/>
  <c r="D6" l="1"/>
  <c r="D12" l="1"/>
  <c r="D13"/>
  <c r="E13"/>
  <c r="E10"/>
  <c r="E15"/>
  <c r="E16"/>
  <c r="D10"/>
  <c r="D15"/>
  <c r="D16"/>
  <c r="E9"/>
  <c r="E18"/>
  <c r="E11"/>
  <c r="E17"/>
  <c r="D9"/>
  <c r="E14"/>
  <c r="D18"/>
  <c r="D17"/>
  <c r="D11"/>
  <c r="D14"/>
  <c r="G6" l="1"/>
  <c r="F6"/>
  <c r="G13" l="1"/>
  <c r="G12"/>
  <c r="F13"/>
  <c r="F12"/>
  <c r="F10"/>
  <c r="F16"/>
  <c r="F15"/>
  <c r="G10"/>
  <c r="G16"/>
  <c r="G15"/>
  <c r="G11"/>
  <c r="G17"/>
  <c r="G18"/>
  <c r="G14"/>
  <c r="G9"/>
  <c r="F14"/>
  <c r="F17"/>
  <c r="F18"/>
  <c r="F11"/>
  <c r="F9"/>
</calcChain>
</file>

<file path=xl/sharedStrings.xml><?xml version="1.0" encoding="utf-8"?>
<sst xmlns="http://schemas.openxmlformats.org/spreadsheetml/2006/main" count="260" uniqueCount="159">
  <si>
    <t xml:space="preserve">TIPOLOGIA DI OCCUPAZIONE </t>
  </si>
  <si>
    <t>COEFF</t>
  </si>
  <si>
    <t>PRIMA CATEGORIA</t>
  </si>
  <si>
    <t xml:space="preserve">TIPOLOGIA DI ESPOSIZIONE </t>
  </si>
  <si>
    <t>1) manifesto 70 x 100 – 100 x 70</t>
  </si>
  <si>
    <t>2) manifesto 100 x 140 – 140 x 100</t>
  </si>
  <si>
    <t>3) manifesto 140 x 200 – 200 x 140</t>
  </si>
  <si>
    <t>5) manifesto 600 x 300</t>
  </si>
  <si>
    <t>8) poster 600 x 300</t>
  </si>
  <si>
    <t>TIPOLOGIA DI MANIFESTO (tariffa per 10 giorni di esp.)</t>
  </si>
  <si>
    <t>ANNO</t>
  </si>
  <si>
    <t>GIORNO</t>
  </si>
  <si>
    <t>CANONE MERCATALE</t>
  </si>
  <si>
    <t>2)  Tariffa oraria area mercatale  (1/9 tariffa giornaliera)</t>
  </si>
  <si>
    <t xml:space="preserve">1)  Tariffa  area mercatale </t>
  </si>
  <si>
    <t>6) stendardo bif. 100 x 140 – 140 x 100</t>
  </si>
  <si>
    <t>7) stendardo bif. 140 x 200 – 200 x 140</t>
  </si>
  <si>
    <t>TAR. BASE A</t>
  </si>
  <si>
    <t>TAR. BASE G</t>
  </si>
  <si>
    <t>TARIFFA STANDARD LEGGE</t>
  </si>
  <si>
    <t>TARIFFA BASE MODIFICATA DAL  COMUNE</t>
  </si>
  <si>
    <t>MAGGIORAZIONI</t>
  </si>
  <si>
    <t>maggiorazione per esposizioni LUMINOSE O ILLUMINATE  DA APPLICARSI PER OGNI MQ DI ESPOSIZIONE</t>
  </si>
  <si>
    <t>10 GG</t>
  </si>
  <si>
    <r>
      <t>aumento per ogni 1.000 litri serbatoi sup.</t>
    </r>
    <r>
      <rPr>
        <sz val="12"/>
        <rFont val="Times New Roman"/>
        <family val="1"/>
      </rPr>
      <t xml:space="preserve"> 3.000 litri</t>
    </r>
  </si>
  <si>
    <t>occupazione suolo generale</t>
  </si>
  <si>
    <r>
      <t>passi e accessi carrabili</t>
    </r>
    <r>
      <rPr>
        <sz val="12"/>
        <color theme="1"/>
        <rFont val="Times New Roman"/>
        <family val="1"/>
      </rPr>
      <t xml:space="preserve"> </t>
    </r>
  </si>
  <si>
    <t xml:space="preserve">spazi soprastanti e sottostanti </t>
  </si>
  <si>
    <t xml:space="preserve">distributori di carburanti </t>
  </si>
  <si>
    <t>occupazioni per attività dello spettacolo viaggiante</t>
  </si>
  <si>
    <t xml:space="preserve">Traslochi e interventi edilizi d’urgenza con autoscale </t>
  </si>
  <si>
    <t>Scavi, manomissione suolo e sottosuolo</t>
  </si>
  <si>
    <t>attività edile</t>
  </si>
  <si>
    <r>
      <t>serbatoi interrati</t>
    </r>
    <r>
      <rPr>
        <sz val="12"/>
        <rFont val="Times New Roman"/>
        <family val="1"/>
      </rPr>
      <t xml:space="preserve"> fino a 3.000 litri</t>
    </r>
  </si>
  <si>
    <t>Occupazioni con griglie intercapedini</t>
  </si>
  <si>
    <t>Ambulanti con posteggi  fuori da aree mercatali</t>
  </si>
  <si>
    <t>Antenne telefoniche</t>
  </si>
  <si>
    <t>distributori di tabacchi</t>
  </si>
  <si>
    <t>Fiere  e manifestazioni varie</t>
  </si>
  <si>
    <t>tende</t>
  </si>
  <si>
    <t>1) Insegna di esercizio  da 5,51 a 8,50 mq</t>
  </si>
  <si>
    <t>1) Insegna di esercizio  superiore a  8,50 mq</t>
  </si>
  <si>
    <t>3)  Mercato di  7h  alimentare (rid.  30%)</t>
  </si>
  <si>
    <t>4)  Mercato di  - 7h beni durevoli  (rid. 30%)</t>
  </si>
  <si>
    <t xml:space="preserve">5) spunta Mercato </t>
  </si>
  <si>
    <t>Occupazioni  effettuate da enti del terzo settore</t>
  </si>
  <si>
    <t>occupazioni attività pubblici esercizi - dehor</t>
  </si>
  <si>
    <t>1) Insegna di esercizio  fino a 5,50 mq</t>
  </si>
  <si>
    <t>2) Insegna pubbllicitaria  fino  a 5,50 mq</t>
  </si>
  <si>
    <t>2) Insegna pubblicitaria  da 5,51 a 8,50 mq</t>
  </si>
  <si>
    <t>2) Insegna pubblicitaria  superiore a  8,50 mq</t>
  </si>
  <si>
    <t>maggiorazione per esposizioni su suolo pubblico DA APPLICARSI PER OGNI IMPIANTO PUBBLICITARIO</t>
  </si>
  <si>
    <r>
      <t xml:space="preserve">3) </t>
    </r>
    <r>
      <rPr>
        <sz val="12"/>
        <color theme="1"/>
        <rFont val="Times New Roman"/>
        <family val="1"/>
      </rPr>
      <t>Impianto pubblicitario a messaggio variabile</t>
    </r>
  </si>
  <si>
    <t>4) Pubblicità realizzata con proiezioni</t>
  </si>
  <si>
    <t>5) Altre forme  di esposizione pubblicitaria</t>
  </si>
  <si>
    <t>6) pubblicità per conto proprio su veicoli d’impresa fino a 30 q.li (a veicolo)</t>
  </si>
  <si>
    <t>7) pubblicità per conto proprio su veicoli d’impresa sup. a 30 q.li (a veicolo)</t>
  </si>
  <si>
    <t>8) pubblicità per conto terzi su veicoli e natanti (a mq)</t>
  </si>
  <si>
    <t xml:space="preserve">9) Volantinaggio per persona a giorno </t>
  </si>
  <si>
    <t>10) Pubblicità fonica per postazione a giorno</t>
  </si>
  <si>
    <t>11) Striscione traversante la strada a giorno</t>
  </si>
  <si>
    <t>12) Pubblicità realizzata con aeromobili a giorno</t>
  </si>
  <si>
    <t>13) Pubblicità realizzata con palloni frenati e simili a giorno</t>
  </si>
  <si>
    <t>14) Locandine e altro materiale temporaneo</t>
  </si>
  <si>
    <t>SECONDA CATEGORIA (-12,50%)</t>
  </si>
  <si>
    <t>TERZA CATEGORIA (- 30,00%)</t>
  </si>
  <si>
    <t>SECONDA CATEGORIA (-50,00%)</t>
  </si>
  <si>
    <t>attivita spettacoli viaggianti, mestieri girovaghi</t>
  </si>
  <si>
    <t>PERMANENTE</t>
  </si>
  <si>
    <t>TARIFFA STANDARD ZONA 1</t>
  </si>
  <si>
    <t>TEMPORANEA</t>
  </si>
  <si>
    <t>attenzione una volta insertita la classe inserire manualmente la tariffa standard come da info</t>
  </si>
  <si>
    <r>
      <rPr>
        <sz val="10"/>
        <color indexed="8"/>
        <rFont val="Georgia 2"/>
      </rPr>
      <t>T</t>
    </r>
    <r>
      <rPr>
        <sz val="8"/>
        <color indexed="8"/>
        <rFont val="Georgia 2"/>
      </rPr>
      <t xml:space="preserve">IPOLOGIA E </t>
    </r>
    <r>
      <rPr>
        <sz val="10"/>
        <color indexed="8"/>
        <rFont val="Georgia 2"/>
      </rPr>
      <t>S</t>
    </r>
    <r>
      <rPr>
        <sz val="8"/>
        <color indexed="8"/>
        <rFont val="Georgia 2"/>
      </rPr>
      <t>UPERFICI</t>
    </r>
  </si>
  <si>
    <t>GG</t>
  </si>
  <si>
    <t>Tariffe 2009</t>
  </si>
  <si>
    <t>Tariffe 2020</t>
  </si>
  <si>
    <t>Tariffe 2021</t>
  </si>
  <si>
    <t>Coefficiente</t>
  </si>
  <si>
    <t>CATEGORIA NORMALE OPACA</t>
  </si>
  <si>
    <t>1,00 mq</t>
  </si>
  <si>
    <t>&gt; 1,00 = 5,00 MQ</t>
  </si>
  <si>
    <t>&gt;5,01 MQ = 8,00 MQ</t>
  </si>
  <si>
    <t>&gt;8,01 MQ</t>
  </si>
  <si>
    <t>CATEGORIA NORMALE LUMINOSA</t>
  </si>
  <si>
    <t>&gt; 1,00  = 5,00 MQ</t>
  </si>
  <si>
    <t>DIFFUSIONI VARIE</t>
  </si>
  <si>
    <t>VOLANTINAGGIO CN</t>
  </si>
  <si>
    <t>SONORA CN</t>
  </si>
  <si>
    <t>STRISCIONI  1,00 MQ CN</t>
  </si>
  <si>
    <t>STRISCIONI &gt; 1,00 = 5,00 MQ CN</t>
  </si>
  <si>
    <t>STRISCIONI  &gt;5,01 MQ = 8,00 MQ CN</t>
  </si>
  <si>
    <t>STRISCIONI  &gt;8,01 MQ CN</t>
  </si>
  <si>
    <t>Pubbl.visiva effettauta per conto proprio o altrui all'esterno /interno dei veicoli adibiti a uso pubblico o a uso privato   mq.</t>
  </si>
  <si>
    <t>Pubbl.visiva effettauta per conto proprio o altrui all'esterno /interno di veicoli,con i cosiddeti camion vela  mq.</t>
  </si>
  <si>
    <t xml:space="preserve">Pannelli luminosi  fino a 1,00 MQ CN </t>
  </si>
  <si>
    <t xml:space="preserve">Pannelli luminosi  fino a 5,00 MQ CN </t>
  </si>
  <si>
    <t xml:space="preserve">Pannelli luminosi  &gt;5,01 MQ = 8,00 MQ CN </t>
  </si>
  <si>
    <t xml:space="preserve">Pannelli luminosi  &gt;8,01 MQ CN </t>
  </si>
  <si>
    <t xml:space="preserve">Pannelli luminosi in proprio  fino a 1,00 MQ CN </t>
  </si>
  <si>
    <t xml:space="preserve">Pannelli luminosi in proprio  fino a 5,00 MQ CN </t>
  </si>
  <si>
    <t xml:space="preserve">Pannelli luminosi in proprio  &gt;5,01 MQ = 8,00 MQ CN </t>
  </si>
  <si>
    <t xml:space="preserve">Pannelli luminosi in proprio  &gt;8,01 MQ CN </t>
  </si>
  <si>
    <t>Proiezioni/diap. CN</t>
  </si>
  <si>
    <t>Aeromobili</t>
  </si>
  <si>
    <t>Palloni frenati</t>
  </si>
  <si>
    <t>DIRITTI PUBBLICHE AFFISSIONI</t>
  </si>
  <si>
    <t>Manif 1 mq gg 10 CN</t>
  </si>
  <si>
    <t>Manif 1 mq gg 10  CS</t>
  </si>
  <si>
    <t>5 GG  succ. CN 1 MQ</t>
  </si>
  <si>
    <t>5 GG  succ. CS 1 MQ</t>
  </si>
  <si>
    <t>Manif &gt; 1 mq  gg10  CN</t>
  </si>
  <si>
    <t>Manif &gt; 1 mq  gg10  CS</t>
  </si>
  <si>
    <t>5 GG succ. CN &gt; 1 MQ</t>
  </si>
  <si>
    <t>5 GG succ.  CS &gt; 1 MQ</t>
  </si>
  <si>
    <t>Locandine CN</t>
  </si>
  <si>
    <t xml:space="preserve">CARTELLI TEMPORANEA </t>
  </si>
  <si>
    <t>CARTELLI  IN FORMA OPACA</t>
  </si>
  <si>
    <t>CARTELLI  FINO A 1      CN</t>
  </si>
  <si>
    <t>CARTELLI  FINO A 5     CN</t>
  </si>
  <si>
    <t>CARTELLI DA 5,01 A 8   CN</t>
  </si>
  <si>
    <t>CARTELLI SUP 8   CN</t>
  </si>
  <si>
    <t>CARTELLI  FINO A 1   CN</t>
  </si>
  <si>
    <t>CARTELLI  FINO A 51    CN</t>
  </si>
  <si>
    <t>CARTELLI IN FORMA LUMINOSA</t>
  </si>
  <si>
    <t>CARTELLI  FINO A 1     CN</t>
  </si>
  <si>
    <t>CARTELLI  FINO A 1    CN</t>
  </si>
  <si>
    <t>COMUNE DI  Gallicano
TARIFFE STANDARD PER CIASCUN FOGLIO DI CM. 70x100 O FRAZIONI</t>
  </si>
  <si>
    <t>TARIFFA GIORNALIERA STANDARD</t>
  </si>
  <si>
    <t>FINO A GIORNI O FRAZIONE</t>
  </si>
  <si>
    <t>superfici inferiori a mq.1</t>
  </si>
  <si>
    <t>coefficente</t>
  </si>
  <si>
    <t>MANIFESTI DI CM. 70x100 oppure 100x70</t>
  </si>
  <si>
    <t>FOGLI</t>
  </si>
  <si>
    <t>MANIFESTI DI CM. 100x140 oppure 140x100</t>
  </si>
  <si>
    <t>MANIFESTI DI CM. 140x200 oppure 200X140</t>
  </si>
  <si>
    <t>MANIFESTI DI M. 6x3</t>
  </si>
  <si>
    <t>NB:</t>
  </si>
  <si>
    <t>PER OGNI COMMISSIONE INFERIORE A 50 FOGLI IL CANONE E' MAGGIORATO DEL 50%</t>
  </si>
  <si>
    <t>PER I MANIFESTI COSTITUITI DA OTTO FINO A DODICI FOGLI IL CANONE E' MAGGIORATO DEL 50%</t>
  </si>
  <si>
    <t>PER I MANIFESTI COSTITUITI DA PIU' DI DODICI FOGLI IL CANONE E' MAGGIORATO DEL 100%</t>
  </si>
  <si>
    <t>Per l’esecuzione del servizio di affissione richiesto per il giorno in cui è stato consegnato il</t>
  </si>
  <si>
    <t>materiale da affiggere o entro i due giorni successivi,  ovvero per le ore notturne dalle 20 alle</t>
  </si>
  <si>
    <t>07,00, o nei giorni festivi, è dovuta la maggiorazione del 10 per cento del  canone, con un minimo</t>
  </si>
  <si>
    <t>di Euro 30,00 per ciascuna commissione.</t>
  </si>
  <si>
    <t>categoria</t>
  </si>
  <si>
    <t>V</t>
  </si>
  <si>
    <t>inserire classe</t>
  </si>
  <si>
    <t>aumento sup mq</t>
  </si>
  <si>
    <t>inserire aumento</t>
  </si>
  <si>
    <t>categoria speciale</t>
  </si>
  <si>
    <t>inserire cat spec</t>
  </si>
  <si>
    <t>CANONE ESPOSIZIONE PUBBLICITARIA</t>
  </si>
  <si>
    <t xml:space="preserve">CANONE UNICO GALLICANO </t>
  </si>
  <si>
    <t>Classificazione del Comune Legge 160/2019 sotto 10000 abit.</t>
  </si>
  <si>
    <t xml:space="preserve">tariffa utenza </t>
  </si>
  <si>
    <t>TIPOLOGIA DI OCCUPAZIONE anuale</t>
  </si>
  <si>
    <t>TARIFFA BASE COMUNE</t>
  </si>
  <si>
    <t>6)  Fiera</t>
  </si>
  <si>
    <t xml:space="preserve">5) Spunta Mercato </t>
  </si>
</sst>
</file>

<file path=xl/styles.xml><?xml version="1.0" encoding="utf-8"?>
<styleSheet xmlns="http://schemas.openxmlformats.org/spreadsheetml/2006/main">
  <numFmts count="5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[$-410]General"/>
    <numFmt numFmtId="167" formatCode="&quot;€&quot;\ #,##0.00"/>
    <numFmt numFmtId="168" formatCode="0.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Georgia 2"/>
    </font>
    <font>
      <sz val="10"/>
      <color rgb="FF000000"/>
      <name val="Georgia"/>
      <family val="1"/>
    </font>
    <font>
      <sz val="10"/>
      <color rgb="FF000000"/>
      <name val="Georgia2"/>
    </font>
    <font>
      <b/>
      <sz val="10"/>
      <color rgb="FF000000"/>
      <name val="Georgia2"/>
    </font>
    <font>
      <sz val="10"/>
      <color indexed="8"/>
      <name val="Georgia 2"/>
    </font>
    <font>
      <sz val="8"/>
      <color indexed="8"/>
      <name val="Georgia 2"/>
    </font>
    <font>
      <b/>
      <sz val="10"/>
      <color rgb="FF000000"/>
      <name val="Georgia 2"/>
    </font>
    <font>
      <b/>
      <sz val="11"/>
      <name val="Georgia 2"/>
    </font>
    <font>
      <sz val="10"/>
      <name val="Georgia 2"/>
    </font>
    <font>
      <sz val="9"/>
      <name val="Georgia 2"/>
    </font>
    <font>
      <b/>
      <sz val="10"/>
      <name val="Georgia 2"/>
    </font>
    <font>
      <sz val="10"/>
      <name val="Times New Roman"/>
      <family val="1"/>
    </font>
    <font>
      <b/>
      <u/>
      <sz val="11"/>
      <name val="Georgia 2"/>
    </font>
    <font>
      <b/>
      <sz val="18"/>
      <name val="Times New Roman"/>
      <family val="1"/>
    </font>
    <font>
      <sz val="11"/>
      <name val="Arial"/>
      <family val="2"/>
    </font>
    <font>
      <b/>
      <sz val="12"/>
      <name val="Calibri"/>
      <family val="2"/>
      <scheme val="minor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DC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0" fillId="0" borderId="0"/>
  </cellStyleXfs>
  <cellXfs count="169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64" fontId="0" fillId="2" borderId="1" xfId="0" applyNumberFormat="1" applyFill="1" applyBorder="1"/>
    <xf numFmtId="164" fontId="0" fillId="0" borderId="0" xfId="0" applyNumberFormat="1" applyFill="1" applyBorder="1"/>
    <xf numFmtId="0" fontId="2" fillId="0" borderId="0" xfId="0" applyFont="1" applyBorder="1" applyAlignment="1">
      <alignment vertical="top" wrapText="1"/>
    </xf>
    <xf numFmtId="164" fontId="0" fillId="0" borderId="0" xfId="0" applyNumberFormat="1" applyBorder="1"/>
    <xf numFmtId="2" fontId="2" fillId="0" borderId="0" xfId="0" applyNumberFormat="1" applyFont="1" applyBorder="1" applyAlignment="1">
      <alignment vertical="top" wrapText="1"/>
    </xf>
    <xf numFmtId="164" fontId="0" fillId="3" borderId="1" xfId="1" applyFont="1" applyFill="1" applyBorder="1"/>
    <xf numFmtId="164" fontId="0" fillId="4" borderId="1" xfId="1" applyFont="1" applyFill="1" applyBorder="1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2" fontId="7" fillId="0" borderId="1" xfId="0" applyNumberFormat="1" applyFont="1" applyBorder="1" applyAlignment="1">
      <alignment vertical="top" wrapText="1"/>
    </xf>
    <xf numFmtId="2" fontId="7" fillId="0" borderId="0" xfId="0" applyNumberFormat="1" applyFont="1" applyBorder="1" applyAlignment="1">
      <alignment vertical="top" wrapText="1"/>
    </xf>
    <xf numFmtId="0" fontId="9" fillId="0" borderId="0" xfId="0" applyFont="1"/>
    <xf numFmtId="2" fontId="7" fillId="0" borderId="1" xfId="0" applyNumberFormat="1" applyFont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/>
    </xf>
    <xf numFmtId="164" fontId="6" fillId="3" borderId="1" xfId="1" applyFont="1" applyFill="1" applyBorder="1" applyAlignment="1">
      <alignment horizontal="center"/>
    </xf>
    <xf numFmtId="164" fontId="6" fillId="4" borderId="1" xfId="1" applyFont="1" applyFill="1" applyBorder="1" applyAlignment="1">
      <alignment horizontal="center"/>
    </xf>
    <xf numFmtId="164" fontId="6" fillId="5" borderId="1" xfId="1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/>
    <xf numFmtId="0" fontId="7" fillId="0" borderId="1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right" vertical="top" wrapText="1"/>
    </xf>
    <xf numFmtId="2" fontId="7" fillId="5" borderId="1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justify" vertical="top" wrapText="1"/>
    </xf>
    <xf numFmtId="0" fontId="6" fillId="0" borderId="1" xfId="0" applyFont="1" applyBorder="1"/>
    <xf numFmtId="0" fontId="2" fillId="0" borderId="2" xfId="0" applyFont="1" applyBorder="1" applyAlignment="1">
      <alignment horizontal="center" vertical="top" wrapText="1"/>
    </xf>
    <xf numFmtId="2" fontId="7" fillId="5" borderId="1" xfId="0" applyNumberFormat="1" applyFont="1" applyFill="1" applyBorder="1" applyAlignment="1">
      <alignment horizontal="right" vertical="top" wrapText="1"/>
    </xf>
    <xf numFmtId="2" fontId="7" fillId="0" borderId="1" xfId="0" applyNumberFormat="1" applyFont="1" applyFill="1" applyBorder="1" applyAlignment="1">
      <alignment horizontal="right" vertical="top" wrapText="1"/>
    </xf>
    <xf numFmtId="164" fontId="0" fillId="5" borderId="1" xfId="0" applyNumberFormat="1" applyFill="1" applyBorder="1"/>
    <xf numFmtId="0" fontId="3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0" fillId="0" borderId="0" xfId="0" applyFill="1"/>
    <xf numFmtId="2" fontId="7" fillId="0" borderId="1" xfId="0" applyNumberFormat="1" applyFont="1" applyFill="1" applyBorder="1" applyAlignment="1">
      <alignment vertical="top" wrapText="1"/>
    </xf>
    <xf numFmtId="2" fontId="7" fillId="0" borderId="2" xfId="0" applyNumberFormat="1" applyFont="1" applyFill="1" applyBorder="1" applyAlignment="1">
      <alignment vertical="top" wrapText="1"/>
    </xf>
    <xf numFmtId="2" fontId="8" fillId="0" borderId="1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3" borderId="1" xfId="0" applyNumberFormat="1" applyFill="1" applyBorder="1"/>
    <xf numFmtId="2" fontId="6" fillId="0" borderId="0" xfId="0" applyNumberFormat="1" applyFont="1" applyAlignment="1">
      <alignment horizontal="right"/>
    </xf>
    <xf numFmtId="0" fontId="6" fillId="0" borderId="0" xfId="0" applyFont="1" applyBorder="1"/>
    <xf numFmtId="0" fontId="0" fillId="0" borderId="0" xfId="0" applyFill="1" applyBorder="1"/>
    <xf numFmtId="0" fontId="3" fillId="0" borderId="0" xfId="0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66" fontId="11" fillId="6" borderId="5" xfId="4" applyFont="1" applyFill="1" applyBorder="1" applyAlignment="1">
      <alignment horizontal="left" wrapText="1"/>
    </xf>
    <xf numFmtId="166" fontId="12" fillId="0" borderId="0" xfId="4" applyFont="1" applyAlignment="1">
      <alignment horizontal="center" vertical="top"/>
    </xf>
    <xf numFmtId="166" fontId="10" fillId="0" borderId="0" xfId="4"/>
    <xf numFmtId="166" fontId="12" fillId="0" borderId="0" xfId="4" applyFont="1" applyAlignment="1">
      <alignment horizontal="left" vertical="top"/>
    </xf>
    <xf numFmtId="166" fontId="12" fillId="0" borderId="0" xfId="4" applyFont="1" applyAlignment="1">
      <alignment horizontal="left"/>
    </xf>
    <xf numFmtId="166" fontId="11" fillId="6" borderId="5" xfId="4" applyFont="1" applyFill="1" applyBorder="1" applyAlignment="1">
      <alignment horizontal="right" wrapText="1"/>
    </xf>
    <xf numFmtId="166" fontId="13" fillId="0" borderId="0" xfId="4" applyFont="1" applyAlignment="1">
      <alignment horizontal="right" vertical="top"/>
    </xf>
    <xf numFmtId="4" fontId="13" fillId="6" borderId="1" xfId="4" applyNumberFormat="1" applyFont="1" applyFill="1" applyBorder="1" applyAlignment="1" applyProtection="1">
      <alignment horizontal="left" vertical="top"/>
      <protection locked="0"/>
    </xf>
    <xf numFmtId="166" fontId="13" fillId="0" borderId="0" xfId="4" applyFont="1" applyAlignment="1">
      <alignment horizontal="left" vertical="top"/>
    </xf>
    <xf numFmtId="4" fontId="13" fillId="0" borderId="0" xfId="4" applyNumberFormat="1" applyFont="1" applyAlignment="1" applyProtection="1">
      <alignment horizontal="left"/>
      <protection locked="0"/>
    </xf>
    <xf numFmtId="166" fontId="12" fillId="0" borderId="0" xfId="4" applyFont="1" applyAlignment="1">
      <alignment horizontal="center"/>
    </xf>
    <xf numFmtId="4" fontId="13" fillId="0" borderId="0" xfId="4" applyNumberFormat="1" applyFont="1" applyAlignment="1">
      <alignment horizontal="center" vertical="top"/>
    </xf>
    <xf numFmtId="4" fontId="13" fillId="0" borderId="0" xfId="4" applyNumberFormat="1" applyFont="1" applyAlignment="1">
      <alignment horizontal="left"/>
    </xf>
    <xf numFmtId="166" fontId="13" fillId="0" borderId="0" xfId="4" applyFont="1" applyAlignment="1">
      <alignment horizontal="left"/>
    </xf>
    <xf numFmtId="166" fontId="10" fillId="0" borderId="0" xfId="4" applyAlignment="1">
      <alignment horizontal="left"/>
    </xf>
    <xf numFmtId="166" fontId="12" fillId="0" borderId="0" xfId="4" applyFont="1"/>
    <xf numFmtId="166" fontId="11" fillId="0" borderId="5" xfId="4" applyFont="1" applyBorder="1" applyAlignment="1">
      <alignment horizontal="left" vertical="center" wrapText="1" indent="6"/>
    </xf>
    <xf numFmtId="166" fontId="11" fillId="0" borderId="5" xfId="4" applyFont="1" applyBorder="1" applyAlignment="1">
      <alignment horizontal="center" vertical="center" wrapText="1"/>
    </xf>
    <xf numFmtId="166" fontId="11" fillId="7" borderId="5" xfId="4" applyFont="1" applyFill="1" applyBorder="1" applyAlignment="1">
      <alignment horizontal="center" vertical="center" wrapText="1"/>
    </xf>
    <xf numFmtId="166" fontId="11" fillId="0" borderId="5" xfId="4" applyFont="1" applyBorder="1" applyAlignment="1">
      <alignment horizontal="left" vertical="center" wrapText="1"/>
    </xf>
    <xf numFmtId="166" fontId="17" fillId="0" borderId="5" xfId="4" applyFont="1" applyBorder="1" applyAlignment="1">
      <alignment horizontal="left" vertical="center" wrapText="1"/>
    </xf>
    <xf numFmtId="166" fontId="17" fillId="0" borderId="7" xfId="4" applyFont="1" applyBorder="1" applyAlignment="1">
      <alignment horizontal="left" vertical="center" wrapText="1"/>
    </xf>
    <xf numFmtId="166" fontId="19" fillId="0" borderId="8" xfId="4" applyFont="1" applyBorder="1" applyAlignment="1">
      <alignment horizontal="left" vertical="top" wrapText="1"/>
    </xf>
    <xf numFmtId="2" fontId="20" fillId="0" borderId="8" xfId="4" applyNumberFormat="1" applyFont="1" applyBorder="1" applyAlignment="1">
      <alignment horizontal="center" vertical="top" shrinkToFit="1"/>
    </xf>
    <xf numFmtId="166" fontId="22" fillId="0" borderId="0" xfId="4" applyFont="1"/>
    <xf numFmtId="166" fontId="19" fillId="0" borderId="5" xfId="4" applyFont="1" applyBorder="1" applyAlignment="1">
      <alignment horizontal="left" vertical="top" wrapText="1"/>
    </xf>
    <xf numFmtId="2" fontId="20" fillId="0" borderId="5" xfId="4" applyNumberFormat="1" applyFont="1" applyBorder="1" applyAlignment="1">
      <alignment horizontal="center" vertical="top" shrinkToFit="1"/>
    </xf>
    <xf numFmtId="166" fontId="19" fillId="0" borderId="1" xfId="4" applyFont="1" applyBorder="1" applyAlignment="1">
      <alignment horizontal="left" vertical="top" wrapText="1"/>
    </xf>
    <xf numFmtId="2" fontId="20" fillId="0" borderId="1" xfId="4" applyNumberFormat="1" applyFont="1" applyBorder="1" applyAlignment="1">
      <alignment horizontal="center" vertical="top" shrinkToFit="1"/>
    </xf>
    <xf numFmtId="166" fontId="20" fillId="0" borderId="1" xfId="4" applyFont="1" applyBorder="1"/>
    <xf numFmtId="166" fontId="20" fillId="0" borderId="1" xfId="4" applyFont="1" applyBorder="1" applyAlignment="1" applyProtection="1">
      <alignment horizontal="left" vertical="center"/>
      <protection locked="0"/>
    </xf>
    <xf numFmtId="166" fontId="22" fillId="0" borderId="0" xfId="4" applyFont="1" applyAlignment="1">
      <alignment horizontal="left"/>
    </xf>
    <xf numFmtId="0" fontId="25" fillId="0" borderId="0" xfId="0" applyFont="1"/>
    <xf numFmtId="166" fontId="20" fillId="0" borderId="11" xfId="4" applyFont="1" applyBorder="1"/>
    <xf numFmtId="166" fontId="20" fillId="0" borderId="11" xfId="4" applyFont="1" applyBorder="1" applyAlignment="1" applyProtection="1">
      <alignment horizontal="left" vertical="center"/>
      <protection locked="0"/>
    </xf>
    <xf numFmtId="0" fontId="25" fillId="0" borderId="12" xfId="0" applyFont="1" applyBorder="1"/>
    <xf numFmtId="166" fontId="20" fillId="0" borderId="0" xfId="4" applyFont="1"/>
    <xf numFmtId="166" fontId="20" fillId="0" borderId="0" xfId="4" applyFont="1" applyAlignment="1" applyProtection="1">
      <alignment horizontal="left" vertical="center"/>
      <protection locked="0"/>
    </xf>
    <xf numFmtId="2" fontId="20" fillId="0" borderId="0" xfId="4" applyNumberFormat="1" applyFont="1" applyAlignment="1" applyProtection="1">
      <alignment horizontal="left" vertical="top" shrinkToFit="1"/>
      <protection locked="0"/>
    </xf>
    <xf numFmtId="0" fontId="25" fillId="0" borderId="0" xfId="0" applyFont="1" applyAlignment="1">
      <alignment horizontal="left"/>
    </xf>
    <xf numFmtId="166" fontId="20" fillId="0" borderId="6" xfId="4" applyFont="1" applyBorder="1"/>
    <xf numFmtId="166" fontId="20" fillId="0" borderId="6" xfId="4" applyFont="1" applyBorder="1" applyAlignment="1" applyProtection="1">
      <alignment horizontal="left" vertical="center"/>
      <protection locked="0"/>
    </xf>
    <xf numFmtId="2" fontId="21" fillId="0" borderId="6" xfId="4" applyNumberFormat="1" applyFont="1" applyBorder="1" applyAlignment="1">
      <alignment horizontal="left"/>
    </xf>
    <xf numFmtId="4" fontId="19" fillId="0" borderId="6" xfId="4" applyNumberFormat="1" applyFont="1" applyBorder="1" applyAlignment="1">
      <alignment horizontal="left"/>
    </xf>
    <xf numFmtId="166" fontId="18" fillId="0" borderId="0" xfId="4" applyFont="1" applyAlignment="1">
      <alignment horizontal="center"/>
    </xf>
    <xf numFmtId="0" fontId="26" fillId="0" borderId="0" xfId="0" applyFont="1"/>
    <xf numFmtId="0" fontId="25" fillId="0" borderId="14" xfId="0" applyFont="1" applyBorder="1"/>
    <xf numFmtId="0" fontId="25" fillId="0" borderId="15" xfId="0" applyFont="1" applyBorder="1"/>
    <xf numFmtId="167" fontId="25" fillId="0" borderId="4" xfId="0" applyNumberFormat="1" applyFont="1" applyBorder="1" applyAlignment="1">
      <alignment horizontal="left"/>
    </xf>
    <xf numFmtId="167" fontId="25" fillId="0" borderId="0" xfId="0" applyNumberFormat="1" applyFont="1"/>
    <xf numFmtId="0" fontId="25" fillId="0" borderId="3" xfId="0" applyFont="1" applyBorder="1" applyAlignment="1">
      <alignment horizontal="left"/>
    </xf>
    <xf numFmtId="10" fontId="25" fillId="0" borderId="0" xfId="0" applyNumberFormat="1" applyFont="1" applyAlignment="1">
      <alignment horizontal="left"/>
    </xf>
    <xf numFmtId="0" fontId="25" fillId="0" borderId="1" xfId="0" applyFont="1" applyBorder="1" applyAlignment="1">
      <alignment horizontal="center"/>
    </xf>
    <xf numFmtId="10" fontId="25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8" fontId="25" fillId="0" borderId="1" xfId="2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167" fontId="25" fillId="0" borderId="1" xfId="0" applyNumberFormat="1" applyFont="1" applyBorder="1" applyAlignment="1">
      <alignment horizontal="center"/>
    </xf>
    <xf numFmtId="167" fontId="25" fillId="0" borderId="0" xfId="0" applyNumberFormat="1" applyFont="1" applyAlignment="1">
      <alignment horizontal="left"/>
    </xf>
    <xf numFmtId="166" fontId="11" fillId="0" borderId="0" xfId="4" applyFont="1" applyFill="1" applyBorder="1" applyAlignment="1">
      <alignment horizontal="left" wrapText="1"/>
    </xf>
    <xf numFmtId="166" fontId="12" fillId="0" borderId="0" xfId="4" applyFont="1" applyFill="1" applyBorder="1" applyAlignment="1">
      <alignment horizontal="center" vertical="top"/>
    </xf>
    <xf numFmtId="166" fontId="10" fillId="0" borderId="0" xfId="4" applyFill="1" applyBorder="1"/>
    <xf numFmtId="166" fontId="12" fillId="0" borderId="0" xfId="4" applyFont="1" applyFill="1" applyBorder="1" applyAlignment="1">
      <alignment horizontal="left" vertical="top"/>
    </xf>
    <xf numFmtId="166" fontId="12" fillId="0" borderId="0" xfId="4" applyFont="1" applyFill="1" applyBorder="1" applyAlignment="1">
      <alignment horizontal="left"/>
    </xf>
    <xf numFmtId="166" fontId="10" fillId="0" borderId="0" xfId="4" applyAlignment="1">
      <alignment horizontal="right"/>
    </xf>
    <xf numFmtId="49" fontId="13" fillId="5" borderId="1" xfId="4" applyNumberFormat="1" applyFont="1" applyFill="1" applyBorder="1" applyAlignment="1">
      <alignment horizontal="center" vertical="top"/>
    </xf>
    <xf numFmtId="10" fontId="27" fillId="5" borderId="1" xfId="3" applyNumberFormat="1" applyFont="1" applyFill="1" applyBorder="1" applyAlignment="1">
      <alignment horizontal="center" vertical="center"/>
    </xf>
    <xf numFmtId="166" fontId="12" fillId="0" borderId="0" xfId="4" applyFont="1" applyAlignment="1">
      <alignment horizontal="right" vertical="top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2" fontId="20" fillId="0" borderId="9" xfId="4" applyNumberFormat="1" applyFont="1" applyBorder="1" applyAlignment="1" applyProtection="1">
      <alignment horizontal="right" vertical="top" shrinkToFit="1"/>
      <protection locked="0"/>
    </xf>
    <xf numFmtId="2" fontId="21" fillId="0" borderId="1" xfId="4" applyNumberFormat="1" applyFont="1" applyBorder="1" applyAlignment="1">
      <alignment horizontal="right"/>
    </xf>
    <xf numFmtId="4" fontId="19" fillId="0" borderId="1" xfId="4" applyNumberFormat="1" applyFont="1" applyBorder="1" applyAlignment="1">
      <alignment horizontal="right"/>
    </xf>
    <xf numFmtId="2" fontId="20" fillId="0" borderId="13" xfId="4" applyNumberFormat="1" applyFont="1" applyBorder="1" applyAlignment="1" applyProtection="1">
      <alignment horizontal="right" vertical="top" shrinkToFit="1"/>
      <protection locked="0"/>
    </xf>
    <xf numFmtId="2" fontId="21" fillId="0" borderId="11" xfId="4" applyNumberFormat="1" applyFont="1" applyBorder="1" applyAlignment="1">
      <alignment horizontal="right"/>
    </xf>
    <xf numFmtId="4" fontId="19" fillId="0" borderId="11" xfId="4" applyNumberFormat="1" applyFont="1" applyBorder="1" applyAlignment="1">
      <alignment horizontal="right"/>
    </xf>
    <xf numFmtId="2" fontId="20" fillId="0" borderId="0" xfId="4" applyNumberFormat="1" applyFont="1" applyAlignment="1" applyProtection="1">
      <alignment horizontal="right" vertical="top" shrinkToFit="1"/>
      <protection locked="0"/>
    </xf>
    <xf numFmtId="2" fontId="21" fillId="0" borderId="6" xfId="4" applyNumberFormat="1" applyFont="1" applyBorder="1" applyAlignment="1">
      <alignment horizontal="right"/>
    </xf>
    <xf numFmtId="4" fontId="19" fillId="0" borderId="6" xfId="4" applyNumberFormat="1" applyFont="1" applyBorder="1" applyAlignment="1">
      <alignment horizontal="right"/>
    </xf>
    <xf numFmtId="2" fontId="21" fillId="0" borderId="0" xfId="4" applyNumberFormat="1" applyFont="1" applyAlignment="1">
      <alignment horizontal="right"/>
    </xf>
    <xf numFmtId="4" fontId="19" fillId="0" borderId="0" xfId="4" applyNumberFormat="1" applyFont="1" applyAlignment="1">
      <alignment horizontal="right"/>
    </xf>
    <xf numFmtId="166" fontId="19" fillId="0" borderId="1" xfId="4" applyFont="1" applyBorder="1" applyAlignment="1">
      <alignment horizontal="right"/>
    </xf>
    <xf numFmtId="2" fontId="20" fillId="0" borderId="7" xfId="4" applyNumberFormat="1" applyFont="1" applyBorder="1" applyAlignment="1" applyProtection="1">
      <alignment horizontal="right" vertical="top" shrinkToFit="1"/>
      <protection locked="0"/>
    </xf>
    <xf numFmtId="2" fontId="21" fillId="0" borderId="2" xfId="4" applyNumberFormat="1" applyFont="1" applyBorder="1" applyAlignment="1">
      <alignment horizontal="right"/>
    </xf>
    <xf numFmtId="166" fontId="19" fillId="0" borderId="2" xfId="4" applyFont="1" applyBorder="1" applyAlignment="1">
      <alignment horizontal="right"/>
    </xf>
    <xf numFmtId="2" fontId="20" fillId="0" borderId="1" xfId="4" applyNumberFormat="1" applyFont="1" applyBorder="1" applyAlignment="1" applyProtection="1">
      <alignment horizontal="right" vertical="top" shrinkToFit="1"/>
      <protection locked="0"/>
    </xf>
    <xf numFmtId="166" fontId="19" fillId="0" borderId="8" xfId="4" applyFont="1" applyBorder="1" applyAlignment="1">
      <alignment horizontal="right" vertical="top" wrapText="1"/>
    </xf>
    <xf numFmtId="166" fontId="19" fillId="0" borderId="8" xfId="4" applyFont="1" applyBorder="1" applyAlignment="1" applyProtection="1">
      <alignment horizontal="right" vertical="top" wrapText="1"/>
      <protection locked="0"/>
    </xf>
    <xf numFmtId="0" fontId="20" fillId="0" borderId="8" xfId="4" applyNumberFormat="1" applyFont="1" applyBorder="1" applyAlignment="1">
      <alignment horizontal="right" vertical="top" shrinkToFit="1"/>
    </xf>
    <xf numFmtId="4" fontId="20" fillId="0" borderId="9" xfId="4" applyNumberFormat="1" applyFont="1" applyBorder="1" applyAlignment="1" applyProtection="1">
      <alignment horizontal="right" vertical="top" shrinkToFit="1"/>
      <protection locked="0"/>
    </xf>
    <xf numFmtId="165" fontId="19" fillId="0" borderId="8" xfId="2" applyFont="1" applyFill="1" applyBorder="1" applyAlignment="1">
      <alignment horizontal="right" vertical="top" wrapText="1"/>
    </xf>
    <xf numFmtId="2" fontId="20" fillId="0" borderId="8" xfId="4" applyNumberFormat="1" applyFont="1" applyBorder="1" applyAlignment="1">
      <alignment horizontal="right" vertical="top" shrinkToFit="1"/>
    </xf>
    <xf numFmtId="0" fontId="20" fillId="0" borderId="9" xfId="4" applyNumberFormat="1" applyFont="1" applyBorder="1" applyAlignment="1" applyProtection="1">
      <alignment horizontal="right" vertical="top" shrinkToFit="1"/>
      <protection locked="0"/>
    </xf>
    <xf numFmtId="166" fontId="21" fillId="0" borderId="0" xfId="4" applyFont="1" applyAlignment="1">
      <alignment horizontal="right"/>
    </xf>
    <xf numFmtId="166" fontId="19" fillId="0" borderId="9" xfId="4" applyFont="1" applyBorder="1" applyAlignment="1">
      <alignment horizontal="right" vertical="top" wrapText="1"/>
    </xf>
    <xf numFmtId="0" fontId="20" fillId="0" borderId="8" xfId="4" applyNumberFormat="1" applyFont="1" applyBorder="1" applyAlignment="1">
      <alignment horizontal="right" vertical="top" indent="3" shrinkToFit="1"/>
    </xf>
    <xf numFmtId="0" fontId="18" fillId="0" borderId="8" xfId="0" applyFont="1" applyBorder="1" applyAlignment="1">
      <alignment horizontal="right"/>
    </xf>
    <xf numFmtId="2" fontId="20" fillId="0" borderId="8" xfId="4" applyNumberFormat="1" applyFont="1" applyBorder="1" applyAlignment="1">
      <alignment horizontal="right" vertical="top" indent="3" shrinkToFit="1"/>
    </xf>
    <xf numFmtId="166" fontId="19" fillId="0" borderId="7" xfId="4" applyFont="1" applyBorder="1" applyAlignment="1">
      <alignment horizontal="right" vertical="top" wrapText="1"/>
    </xf>
    <xf numFmtId="2" fontId="20" fillId="0" borderId="5" xfId="4" applyNumberFormat="1" applyFont="1" applyBorder="1" applyAlignment="1">
      <alignment horizontal="right" vertical="top" indent="3" shrinkToFit="1"/>
    </xf>
    <xf numFmtId="166" fontId="20" fillId="0" borderId="1" xfId="4" applyFont="1" applyBorder="1" applyAlignment="1">
      <alignment horizontal="right"/>
    </xf>
    <xf numFmtId="166" fontId="20" fillId="0" borderId="1" xfId="4" applyFont="1" applyBorder="1" applyAlignment="1" applyProtection="1">
      <alignment horizontal="right" vertical="center"/>
      <protection locked="0"/>
    </xf>
    <xf numFmtId="0" fontId="0" fillId="5" borderId="1" xfId="0" applyFill="1" applyBorder="1" applyAlignment="1">
      <alignment horizontal="center"/>
    </xf>
    <xf numFmtId="166" fontId="14" fillId="6" borderId="2" xfId="4" applyFont="1" applyFill="1" applyBorder="1" applyAlignment="1">
      <alignment horizontal="center" vertical="top" wrapText="1"/>
    </xf>
    <xf numFmtId="166" fontId="14" fillId="6" borderId="6" xfId="4" applyFont="1" applyFill="1" applyBorder="1" applyAlignment="1">
      <alignment horizontal="center" vertical="top" wrapText="1"/>
    </xf>
    <xf numFmtId="166" fontId="18" fillId="8" borderId="1" xfId="4" applyFont="1" applyFill="1" applyBorder="1" applyAlignment="1">
      <alignment horizontal="left" vertical="top" wrapText="1" indent="10"/>
    </xf>
    <xf numFmtId="166" fontId="23" fillId="8" borderId="10" xfId="4" applyFont="1" applyFill="1" applyBorder="1" applyAlignment="1">
      <alignment horizontal="left" vertical="top" wrapText="1" indent="10"/>
    </xf>
    <xf numFmtId="166" fontId="23" fillId="8" borderId="0" xfId="4" applyFont="1" applyFill="1" applyAlignment="1">
      <alignment horizontal="left" vertical="top" wrapText="1" indent="10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66" fontId="18" fillId="0" borderId="0" xfId="4" applyFont="1" applyAlignment="1">
      <alignment horizontal="right" vertical="top" wrapText="1"/>
    </xf>
    <xf numFmtId="166" fontId="24" fillId="0" borderId="0" xfId="4" applyFont="1" applyAlignment="1">
      <alignment horizontal="center" vertical="center"/>
    </xf>
    <xf numFmtId="166" fontId="24" fillId="0" borderId="0" xfId="4" applyFont="1" applyAlignment="1">
      <alignment horizontal="left" vertical="center"/>
    </xf>
    <xf numFmtId="0" fontId="26" fillId="0" borderId="0" xfId="0" applyFont="1" applyAlignment="1">
      <alignment horizontal="center" vertical="center" wrapText="1"/>
    </xf>
  </cellXfs>
  <cellStyles count="5">
    <cellStyle name="Excel Built-in Normal" xfId="4"/>
    <cellStyle name="Migliaia" xfId="2" builtinId="3"/>
    <cellStyle name="Normale" xfId="0" builtinId="0"/>
    <cellStyle name="Percentuale" xfId="3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M154"/>
  <sheetViews>
    <sheetView tabSelected="1" topLeftCell="A112" workbookViewId="0">
      <selection activeCell="A23" sqref="A23"/>
    </sheetView>
  </sheetViews>
  <sheetFormatPr defaultRowHeight="15"/>
  <cols>
    <col min="1" max="1" width="56.140625" customWidth="1"/>
    <col min="2" max="2" width="8.140625" style="16" bestFit="1" customWidth="1"/>
    <col min="3" max="3" width="9.85546875" style="16" bestFit="1" customWidth="1"/>
    <col min="4" max="7" width="15.7109375" customWidth="1"/>
    <col min="8" max="8" width="56.5703125" customWidth="1"/>
    <col min="9" max="9" width="8.140625" bestFit="1" customWidth="1"/>
    <col min="10" max="10" width="9.85546875" bestFit="1" customWidth="1"/>
    <col min="11" max="11" width="11.5703125" bestFit="1" customWidth="1"/>
    <col min="12" max="12" width="11.7109375" bestFit="1" customWidth="1"/>
    <col min="18" max="18" width="9.7109375" bestFit="1" customWidth="1"/>
  </cols>
  <sheetData>
    <row r="1" spans="1:7">
      <c r="A1" s="16" t="s">
        <v>152</v>
      </c>
    </row>
    <row r="3" spans="1:7" ht="15.75">
      <c r="B3" s="15" t="s">
        <v>1</v>
      </c>
      <c r="C3" s="15" t="s">
        <v>1</v>
      </c>
      <c r="D3" s="157" t="s">
        <v>2</v>
      </c>
      <c r="E3" s="157"/>
      <c r="F3" s="157" t="s">
        <v>66</v>
      </c>
      <c r="G3" s="157"/>
    </row>
    <row r="4" spans="1:7" ht="15.75">
      <c r="A4" t="s">
        <v>153</v>
      </c>
      <c r="B4" s="15" t="s">
        <v>10</v>
      </c>
      <c r="C4" s="15" t="s">
        <v>11</v>
      </c>
      <c r="D4" s="21" t="s">
        <v>17</v>
      </c>
      <c r="E4" s="21" t="s">
        <v>18</v>
      </c>
      <c r="F4" s="22" t="s">
        <v>17</v>
      </c>
      <c r="G4" s="22" t="s">
        <v>18</v>
      </c>
    </row>
    <row r="5" spans="1:7" ht="15.75">
      <c r="A5" s="124" t="s">
        <v>19</v>
      </c>
      <c r="D5" s="8">
        <v>30</v>
      </c>
      <c r="E5" s="8">
        <v>0.6</v>
      </c>
      <c r="F5" s="13">
        <v>15</v>
      </c>
      <c r="G5" s="13">
        <v>0.3</v>
      </c>
    </row>
    <row r="6" spans="1:7" ht="15.75">
      <c r="A6" s="123" t="s">
        <v>20</v>
      </c>
      <c r="B6" s="32">
        <v>1</v>
      </c>
      <c r="C6" s="32">
        <v>1</v>
      </c>
      <c r="D6" s="27">
        <f>B6*D$5</f>
        <v>30</v>
      </c>
      <c r="E6" s="27">
        <v>0.6</v>
      </c>
      <c r="F6" s="24">
        <f>B6*F$5</f>
        <v>15</v>
      </c>
      <c r="G6" s="24">
        <f>C6*G$5</f>
        <v>0.3</v>
      </c>
    </row>
    <row r="7" spans="1:7" ht="15.75">
      <c r="A7" s="122" t="s">
        <v>154</v>
      </c>
      <c r="B7" s="17"/>
      <c r="C7" s="17"/>
      <c r="D7" s="17">
        <v>1.5</v>
      </c>
      <c r="E7" s="17"/>
      <c r="F7" s="17"/>
      <c r="G7" s="17"/>
    </row>
    <row r="8" spans="1:7" ht="15.75">
      <c r="A8" s="121" t="s">
        <v>155</v>
      </c>
      <c r="B8" s="25"/>
      <c r="C8" s="25"/>
      <c r="D8" s="25"/>
      <c r="E8" s="25"/>
      <c r="F8" s="25"/>
      <c r="G8" s="25"/>
    </row>
    <row r="9" spans="1:7" ht="15.75">
      <c r="A9" s="2" t="s">
        <v>25</v>
      </c>
      <c r="B9" s="42">
        <v>0.5</v>
      </c>
      <c r="C9" s="42">
        <v>1.2</v>
      </c>
      <c r="D9" s="8">
        <f>B9*D$6</f>
        <v>15</v>
      </c>
      <c r="E9" s="8">
        <f>C9*E$6</f>
        <v>0.72</v>
      </c>
      <c r="F9" s="13">
        <f>B9*F$6</f>
        <v>7.5</v>
      </c>
      <c r="G9" s="13">
        <f>C9*G$6</f>
        <v>0.36</v>
      </c>
    </row>
    <row r="10" spans="1:7" ht="15.75">
      <c r="A10" s="2" t="s">
        <v>27</v>
      </c>
      <c r="B10" s="42">
        <v>0.5</v>
      </c>
      <c r="C10" s="42">
        <v>1.2</v>
      </c>
      <c r="D10" s="8">
        <f t="shared" ref="D10" si="0">B10*D$6</f>
        <v>15</v>
      </c>
      <c r="E10" s="8">
        <f t="shared" ref="E10" si="1">C10*E$6</f>
        <v>0.72</v>
      </c>
      <c r="F10" s="13">
        <f t="shared" ref="F10" si="2">B10*F$6</f>
        <v>7.5</v>
      </c>
      <c r="G10" s="13">
        <f t="shared" ref="G10" si="3">C10*G$6</f>
        <v>0.36</v>
      </c>
    </row>
    <row r="11" spans="1:7" ht="15.75">
      <c r="A11" s="2" t="s">
        <v>26</v>
      </c>
      <c r="B11" s="42">
        <v>0.5</v>
      </c>
      <c r="C11" s="42">
        <v>1.2</v>
      </c>
      <c r="D11" s="8">
        <f t="shared" ref="D11:D18" si="4">B11*D$6</f>
        <v>15</v>
      </c>
      <c r="E11" s="8">
        <f t="shared" ref="E11:E18" si="5">C11*E$6</f>
        <v>0.72</v>
      </c>
      <c r="F11" s="13">
        <f t="shared" ref="F11:F18" si="6">B11*F$6</f>
        <v>7.5</v>
      </c>
      <c r="G11" s="13">
        <f t="shared" ref="G11:G18" si="7">C11*G$6</f>
        <v>0.36</v>
      </c>
    </row>
    <row r="12" spans="1:7" ht="15.75">
      <c r="A12" s="6" t="s">
        <v>46</v>
      </c>
      <c r="B12" s="42">
        <v>0.7</v>
      </c>
      <c r="C12" s="43">
        <v>1.8</v>
      </c>
      <c r="D12" s="8">
        <f t="shared" si="4"/>
        <v>21</v>
      </c>
      <c r="E12" s="8">
        <v>1</v>
      </c>
      <c r="F12" s="13">
        <f t="shared" ref="F12" si="8">B12*F$6</f>
        <v>10.5</v>
      </c>
      <c r="G12" s="13">
        <f t="shared" ref="G12" si="9">C12*G$6</f>
        <v>0.54</v>
      </c>
    </row>
    <row r="13" spans="1:7" ht="15.75">
      <c r="A13" s="6" t="s">
        <v>28</v>
      </c>
      <c r="B13" s="42">
        <v>1</v>
      </c>
      <c r="C13" s="42">
        <v>2.4500000000000002</v>
      </c>
      <c r="D13" s="8">
        <f t="shared" si="4"/>
        <v>30</v>
      </c>
      <c r="E13" s="8">
        <f t="shared" ref="E13" si="10">C13*E$6</f>
        <v>1.47</v>
      </c>
      <c r="F13" s="13">
        <f t="shared" ref="F13" si="11">B13*F$6</f>
        <v>15</v>
      </c>
      <c r="G13" s="13">
        <f t="shared" ref="G13" si="12">C13*G$6</f>
        <v>0.73499999999999999</v>
      </c>
    </row>
    <row r="14" spans="1:7" ht="15.75">
      <c r="A14" s="2" t="s">
        <v>67</v>
      </c>
      <c r="B14" s="44">
        <v>0.5</v>
      </c>
      <c r="C14" s="42">
        <v>1.2</v>
      </c>
      <c r="D14" s="8">
        <f t="shared" si="4"/>
        <v>15</v>
      </c>
      <c r="E14" s="8">
        <f t="shared" si="5"/>
        <v>0.72</v>
      </c>
      <c r="F14" s="13">
        <f t="shared" si="6"/>
        <v>7.5</v>
      </c>
      <c r="G14" s="13">
        <f t="shared" si="7"/>
        <v>0.36</v>
      </c>
    </row>
    <row r="15" spans="1:7" ht="15.75">
      <c r="A15" s="7" t="s">
        <v>31</v>
      </c>
      <c r="B15" s="43"/>
      <c r="C15" s="42">
        <v>0.5</v>
      </c>
      <c r="D15" s="8">
        <f t="shared" ref="D15:D16" si="13">B15*D$6</f>
        <v>0</v>
      </c>
      <c r="E15" s="8">
        <f t="shared" ref="E15:E16" si="14">C15*E$6</f>
        <v>0.3</v>
      </c>
      <c r="F15" s="13">
        <f t="shared" ref="F15:F16" si="15">B15*F$6</f>
        <v>0</v>
      </c>
      <c r="G15" s="13">
        <f t="shared" ref="G15:G16" si="16">C15*G$6</f>
        <v>0.15</v>
      </c>
    </row>
    <row r="16" spans="1:7" ht="15.75">
      <c r="A16" s="3" t="s">
        <v>32</v>
      </c>
      <c r="B16" s="42"/>
      <c r="C16" s="42">
        <v>1.2</v>
      </c>
      <c r="D16" s="8">
        <f t="shared" si="13"/>
        <v>0</v>
      </c>
      <c r="E16" s="8">
        <f t="shared" si="14"/>
        <v>0.72</v>
      </c>
      <c r="F16" s="13">
        <f t="shared" si="15"/>
        <v>0</v>
      </c>
      <c r="G16" s="13">
        <f t="shared" si="16"/>
        <v>0.36</v>
      </c>
    </row>
    <row r="17" spans="1:9" ht="15.75">
      <c r="A17" s="3" t="s">
        <v>45</v>
      </c>
      <c r="B17" s="42">
        <v>1</v>
      </c>
      <c r="C17" s="42">
        <v>1.2</v>
      </c>
      <c r="D17" s="8">
        <f t="shared" si="4"/>
        <v>30</v>
      </c>
      <c r="E17" s="8">
        <f t="shared" si="5"/>
        <v>0.72</v>
      </c>
      <c r="F17" s="13">
        <f t="shared" si="6"/>
        <v>15</v>
      </c>
      <c r="G17" s="13">
        <f t="shared" si="7"/>
        <v>0.36</v>
      </c>
    </row>
    <row r="18" spans="1:9" ht="15.75">
      <c r="A18" s="3" t="s">
        <v>35</v>
      </c>
      <c r="B18" s="42"/>
      <c r="C18" s="42">
        <v>1.2</v>
      </c>
      <c r="D18" s="8">
        <f t="shared" si="4"/>
        <v>0</v>
      </c>
      <c r="E18" s="8">
        <f t="shared" si="5"/>
        <v>0.72</v>
      </c>
      <c r="F18" s="13">
        <f t="shared" si="6"/>
        <v>0</v>
      </c>
      <c r="G18" s="13">
        <f t="shared" si="7"/>
        <v>0.36</v>
      </c>
    </row>
    <row r="20" spans="1:9" s="41" customFormat="1" ht="15.75">
      <c r="A20" s="50"/>
      <c r="B20" s="45"/>
      <c r="C20" s="45"/>
      <c r="D20" s="9"/>
      <c r="E20" s="9"/>
      <c r="F20" s="51"/>
      <c r="G20" s="49"/>
      <c r="H20" s="49"/>
      <c r="I20" s="49"/>
    </row>
    <row r="21" spans="1:9" s="41" customFormat="1" ht="15.75">
      <c r="A21" s="52"/>
      <c r="B21" s="45"/>
      <c r="C21" s="45"/>
      <c r="D21" s="9"/>
      <c r="E21" s="9"/>
      <c r="F21" s="51"/>
      <c r="G21" s="49"/>
      <c r="H21" s="49"/>
      <c r="I21" s="49"/>
    </row>
    <row r="22" spans="1:9" ht="15.75">
      <c r="A22" s="1"/>
      <c r="B22" s="48"/>
      <c r="C22" s="48"/>
      <c r="D22" s="1"/>
      <c r="E22" s="1"/>
      <c r="F22" s="12"/>
      <c r="G22" s="1"/>
      <c r="H22" s="1"/>
      <c r="I22" s="1"/>
    </row>
    <row r="24" spans="1:9" ht="18.75">
      <c r="A24" s="19" t="s">
        <v>12</v>
      </c>
    </row>
    <row r="26" spans="1:9" ht="15.75">
      <c r="B26" s="15" t="s">
        <v>1</v>
      </c>
      <c r="C26" s="15" t="s">
        <v>1</v>
      </c>
      <c r="D26" s="157" t="s">
        <v>2</v>
      </c>
      <c r="E26" s="157"/>
    </row>
    <row r="27" spans="1:9" ht="15.75">
      <c r="B27" s="15" t="s">
        <v>10</v>
      </c>
      <c r="C27" s="15" t="s">
        <v>11</v>
      </c>
      <c r="D27" s="21" t="s">
        <v>17</v>
      </c>
      <c r="E27" s="21" t="s">
        <v>18</v>
      </c>
    </row>
    <row r="28" spans="1:9" ht="15.75">
      <c r="A28" s="28" t="s">
        <v>19</v>
      </c>
      <c r="D28" s="8">
        <v>30</v>
      </c>
      <c r="E28" s="8">
        <v>0.6</v>
      </c>
    </row>
    <row r="29" spans="1:9" ht="15.75">
      <c r="A29" s="31" t="s">
        <v>156</v>
      </c>
      <c r="B29" s="32">
        <v>1</v>
      </c>
      <c r="C29" s="32">
        <v>1</v>
      </c>
      <c r="D29" s="27">
        <f>B29*D$28</f>
        <v>30</v>
      </c>
      <c r="E29" s="27">
        <f>C29*E$28</f>
        <v>0.6</v>
      </c>
    </row>
    <row r="30" spans="1:9" ht="15.75">
      <c r="A30" s="29"/>
      <c r="B30" s="17"/>
      <c r="C30" s="17"/>
      <c r="D30" s="17"/>
      <c r="E30" s="17"/>
    </row>
    <row r="31" spans="1:9" ht="15.75">
      <c r="A31" s="35" t="s">
        <v>0</v>
      </c>
      <c r="B31" s="34"/>
      <c r="C31" s="34"/>
      <c r="D31" s="34"/>
      <c r="E31" s="34"/>
    </row>
    <row r="32" spans="1:9" ht="15.75">
      <c r="A32" s="4" t="s">
        <v>14</v>
      </c>
      <c r="B32" s="36">
        <v>1</v>
      </c>
      <c r="C32" s="36">
        <v>1</v>
      </c>
      <c r="D32" s="8">
        <f t="shared" ref="D32:E35" si="17">B32*D$29</f>
        <v>30</v>
      </c>
      <c r="E32" s="8">
        <f t="shared" si="17"/>
        <v>0.6</v>
      </c>
    </row>
    <row r="33" spans="1:247" ht="15.75">
      <c r="A33" s="4" t="s">
        <v>13</v>
      </c>
      <c r="B33" s="37"/>
      <c r="C33" s="36">
        <v>0.75</v>
      </c>
      <c r="D33" s="8">
        <f t="shared" si="17"/>
        <v>0</v>
      </c>
      <c r="E33" s="8">
        <f>C33*E$29/9</f>
        <v>4.9999999999999996E-2</v>
      </c>
    </row>
    <row r="34" spans="1:247" ht="15.75">
      <c r="A34" s="4" t="s">
        <v>42</v>
      </c>
      <c r="B34" s="37"/>
      <c r="C34" s="36">
        <v>0.75</v>
      </c>
      <c r="D34" s="8">
        <f t="shared" si="17"/>
        <v>0</v>
      </c>
      <c r="E34" s="8">
        <v>0.04</v>
      </c>
    </row>
    <row r="35" spans="1:247" ht="15.75">
      <c r="A35" s="4" t="s">
        <v>43</v>
      </c>
      <c r="B35" s="37"/>
      <c r="C35" s="36">
        <v>0.75</v>
      </c>
      <c r="D35" s="8">
        <f t="shared" si="17"/>
        <v>0</v>
      </c>
      <c r="E35" s="8">
        <v>0.04</v>
      </c>
    </row>
    <row r="36" spans="1:247" ht="15.75">
      <c r="A36" s="4" t="s">
        <v>158</v>
      </c>
      <c r="B36" s="37"/>
      <c r="C36" s="37"/>
      <c r="D36" s="38">
        <v>12</v>
      </c>
      <c r="E36" s="8">
        <f>C36*E$29</f>
        <v>0</v>
      </c>
    </row>
    <row r="37" spans="1:247" ht="15.75">
      <c r="A37" s="4" t="s">
        <v>157</v>
      </c>
      <c r="B37" s="37"/>
      <c r="C37" s="36">
        <v>1.5</v>
      </c>
      <c r="D37" s="8">
        <f t="shared" ref="D37" si="18">B37*D$29</f>
        <v>0</v>
      </c>
      <c r="E37" s="8">
        <v>0.1</v>
      </c>
    </row>
    <row r="38" spans="1:247" ht="25.5" customHeight="1">
      <c r="A38" s="16" t="s">
        <v>151</v>
      </c>
    </row>
    <row r="39" spans="1:247" s="114" customFormat="1" ht="12.75">
      <c r="A39" s="112"/>
      <c r="B39" s="113"/>
      <c r="D39" s="115"/>
      <c r="E39" s="115"/>
      <c r="F39" s="116"/>
    </row>
    <row r="40" spans="1:247" s="49" customFormat="1">
      <c r="A40" s="117" t="s">
        <v>144</v>
      </c>
      <c r="B40" s="118" t="s">
        <v>145</v>
      </c>
      <c r="C40" s="55"/>
      <c r="D40" s="61" t="s">
        <v>146</v>
      </c>
      <c r="E40" s="61"/>
      <c r="F40" s="66"/>
      <c r="G40" s="55"/>
      <c r="H40" s="55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114"/>
      <c r="ED40" s="114"/>
      <c r="EE40" s="114"/>
      <c r="EF40" s="114"/>
      <c r="EG40" s="114"/>
      <c r="EH40" s="114"/>
      <c r="EI40" s="114"/>
      <c r="EJ40" s="114"/>
      <c r="EK40" s="114"/>
      <c r="EL40" s="114"/>
      <c r="EM40" s="114"/>
      <c r="EN40" s="114"/>
      <c r="EO40" s="114"/>
      <c r="EP40" s="114"/>
      <c r="EQ40" s="114"/>
      <c r="ER40" s="114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4"/>
      <c r="FF40" s="114"/>
      <c r="FG40" s="114"/>
      <c r="FH40" s="114"/>
      <c r="FI40" s="114"/>
      <c r="FJ40" s="114"/>
      <c r="FK40" s="114"/>
      <c r="FL40" s="114"/>
      <c r="FM40" s="114"/>
      <c r="FN40" s="114"/>
      <c r="FO40" s="114"/>
      <c r="FP40" s="114"/>
      <c r="FQ40" s="114"/>
      <c r="FR40" s="114"/>
      <c r="FS40" s="114"/>
      <c r="FT40" s="114"/>
      <c r="FU40" s="114"/>
      <c r="FV40" s="114"/>
      <c r="FW40" s="114"/>
      <c r="FX40" s="114"/>
      <c r="FY40" s="114"/>
      <c r="FZ40" s="114"/>
      <c r="GA40" s="114"/>
      <c r="GB40" s="114"/>
      <c r="GC40" s="114"/>
      <c r="GD40" s="114"/>
      <c r="GE40" s="114"/>
      <c r="GF40" s="114"/>
      <c r="GG40" s="114"/>
      <c r="GH40" s="114"/>
      <c r="GI40" s="114"/>
      <c r="GJ40" s="114"/>
      <c r="GK40" s="114"/>
      <c r="GL40" s="114"/>
      <c r="GM40" s="114"/>
      <c r="GN40" s="114"/>
      <c r="GO40" s="114"/>
      <c r="GP40" s="114"/>
      <c r="GQ40" s="114"/>
      <c r="GR40" s="114"/>
      <c r="GS40" s="114"/>
      <c r="GT40" s="114"/>
      <c r="GU40" s="114"/>
      <c r="GV40" s="114"/>
      <c r="GW40" s="114"/>
      <c r="GX40" s="114"/>
      <c r="GY40" s="114"/>
      <c r="GZ40" s="114"/>
      <c r="HA40" s="114"/>
      <c r="HB40" s="114"/>
      <c r="HC40" s="114"/>
      <c r="HD40" s="114"/>
      <c r="HE40" s="114"/>
      <c r="HF40" s="114"/>
      <c r="HG40" s="114"/>
      <c r="HH40" s="114"/>
      <c r="HI40" s="114"/>
      <c r="HJ40" s="114"/>
      <c r="HK40" s="114"/>
      <c r="HL40" s="114"/>
      <c r="HM40" s="114"/>
      <c r="HN40" s="114"/>
      <c r="HO40" s="114"/>
      <c r="HP40" s="114"/>
      <c r="HQ40" s="114"/>
      <c r="HR40" s="114"/>
      <c r="HS40" s="114"/>
      <c r="HT40" s="114"/>
      <c r="HU40" s="114"/>
      <c r="HV40" s="114"/>
      <c r="HW40" s="114"/>
      <c r="HX40" s="114"/>
      <c r="HY40" s="114"/>
      <c r="HZ40" s="114"/>
      <c r="IA40" s="114"/>
      <c r="IB40" s="114"/>
      <c r="IC40" s="114"/>
      <c r="ID40" s="114"/>
      <c r="IE40" s="114"/>
      <c r="IF40" s="114"/>
      <c r="IG40" s="114"/>
      <c r="IH40" s="114"/>
      <c r="II40" s="114"/>
      <c r="IJ40" s="114"/>
      <c r="IK40" s="114"/>
      <c r="IL40" s="114"/>
      <c r="IM40" s="114"/>
    </row>
    <row r="41" spans="1:247" s="49" customFormat="1">
      <c r="A41" s="59" t="s">
        <v>147</v>
      </c>
      <c r="B41" s="119">
        <v>0</v>
      </c>
      <c r="C41" s="55"/>
      <c r="D41" s="61" t="s">
        <v>148</v>
      </c>
      <c r="E41" s="61"/>
      <c r="F41" s="66"/>
      <c r="G41" s="55"/>
      <c r="H41" s="55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114"/>
      <c r="CX41" s="114"/>
      <c r="CY41" s="114"/>
      <c r="CZ41" s="114"/>
      <c r="DA41" s="114"/>
      <c r="DB41" s="114"/>
      <c r="DC41" s="114"/>
      <c r="DD41" s="114"/>
      <c r="DE41" s="114"/>
      <c r="DF41" s="114"/>
      <c r="DG41" s="114"/>
      <c r="DH41" s="114"/>
      <c r="DI41" s="114"/>
      <c r="DJ41" s="114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114"/>
      <c r="ED41" s="114"/>
      <c r="EE41" s="114"/>
      <c r="EF41" s="114"/>
      <c r="EG41" s="114"/>
      <c r="EH41" s="114"/>
      <c r="EI41" s="114"/>
      <c r="EJ41" s="114"/>
      <c r="EK41" s="114"/>
      <c r="EL41" s="114"/>
      <c r="EM41" s="114"/>
      <c r="EN41" s="114"/>
      <c r="EO41" s="114"/>
      <c r="EP41" s="114"/>
      <c r="EQ41" s="114"/>
      <c r="ER41" s="114"/>
      <c r="ES41" s="114"/>
      <c r="ET41" s="114"/>
      <c r="EU41" s="114"/>
      <c r="EV41" s="114"/>
      <c r="EW41" s="114"/>
      <c r="EX41" s="114"/>
      <c r="EY41" s="114"/>
      <c r="EZ41" s="114"/>
      <c r="FA41" s="114"/>
      <c r="FB41" s="114"/>
      <c r="FC41" s="114"/>
      <c r="FD41" s="114"/>
      <c r="FE41" s="114"/>
      <c r="FF41" s="114"/>
      <c r="FG41" s="114"/>
      <c r="FH41" s="114"/>
      <c r="FI41" s="114"/>
      <c r="FJ41" s="114"/>
      <c r="FK41" s="114"/>
      <c r="FL41" s="114"/>
      <c r="FM41" s="114"/>
      <c r="FN41" s="114"/>
      <c r="FO41" s="114"/>
      <c r="FP41" s="114"/>
      <c r="FQ41" s="114"/>
      <c r="FR41" s="114"/>
      <c r="FS41" s="114"/>
      <c r="FT41" s="114"/>
      <c r="FU41" s="114"/>
      <c r="FV41" s="114"/>
      <c r="FW41" s="114"/>
      <c r="FX41" s="114"/>
      <c r="FY41" s="114"/>
      <c r="FZ41" s="114"/>
      <c r="GA41" s="114"/>
      <c r="GB41" s="114"/>
      <c r="GC41" s="114"/>
      <c r="GD41" s="114"/>
      <c r="GE41" s="114"/>
      <c r="GF41" s="114"/>
      <c r="GG41" s="114"/>
      <c r="GH41" s="114"/>
      <c r="GI41" s="114"/>
      <c r="GJ41" s="114"/>
      <c r="GK41" s="114"/>
      <c r="GL41" s="114"/>
      <c r="GM41" s="114"/>
      <c r="GN41" s="114"/>
      <c r="GO41" s="114"/>
      <c r="GP41" s="114"/>
      <c r="GQ41" s="114"/>
      <c r="GR41" s="114"/>
      <c r="GS41" s="114"/>
      <c r="GT41" s="114"/>
      <c r="GU41" s="114"/>
      <c r="GV41" s="114"/>
      <c r="GW41" s="114"/>
      <c r="GX41" s="114"/>
      <c r="GY41" s="114"/>
      <c r="GZ41" s="114"/>
      <c r="HA41" s="114"/>
      <c r="HB41" s="114"/>
      <c r="HC41" s="114"/>
      <c r="HD41" s="114"/>
      <c r="HE41" s="114"/>
      <c r="HF41" s="114"/>
      <c r="HG41" s="114"/>
      <c r="HH41" s="114"/>
      <c r="HI41" s="114"/>
      <c r="HJ41" s="114"/>
      <c r="HK41" s="114"/>
      <c r="HL41" s="114"/>
      <c r="HM41" s="114"/>
      <c r="HN41" s="114"/>
      <c r="HO41" s="114"/>
      <c r="HP41" s="114"/>
      <c r="HQ41" s="114"/>
      <c r="HR41" s="114"/>
      <c r="HS41" s="114"/>
      <c r="HT41" s="114"/>
      <c r="HU41" s="114"/>
      <c r="HV41" s="114"/>
      <c r="HW41" s="114"/>
      <c r="HX41" s="114"/>
      <c r="HY41" s="114"/>
      <c r="HZ41" s="114"/>
      <c r="IA41" s="114"/>
      <c r="IB41" s="114"/>
      <c r="IC41" s="114"/>
      <c r="ID41" s="114"/>
      <c r="IE41" s="114"/>
      <c r="IF41" s="114"/>
      <c r="IG41" s="114"/>
      <c r="IH41" s="114"/>
      <c r="II41" s="114"/>
      <c r="IJ41" s="114"/>
      <c r="IK41" s="114"/>
      <c r="IL41" s="114"/>
      <c r="IM41" s="114"/>
    </row>
    <row r="42" spans="1:247" s="49" customFormat="1">
      <c r="A42" s="59" t="s">
        <v>149</v>
      </c>
      <c r="B42" s="119">
        <v>0</v>
      </c>
      <c r="C42" s="55"/>
      <c r="D42" s="61" t="s">
        <v>150</v>
      </c>
      <c r="E42" s="61"/>
      <c r="F42" s="66"/>
      <c r="G42" s="55"/>
      <c r="H42" s="55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  <c r="FF42" s="114"/>
      <c r="FG42" s="114"/>
      <c r="FH42" s="114"/>
      <c r="FI42" s="114"/>
      <c r="FJ42" s="114"/>
      <c r="FK42" s="114"/>
      <c r="FL42" s="114"/>
      <c r="FM42" s="114"/>
      <c r="FN42" s="114"/>
      <c r="FO42" s="114"/>
      <c r="FP42" s="114"/>
      <c r="FQ42" s="114"/>
      <c r="FR42" s="114"/>
      <c r="FS42" s="114"/>
      <c r="FT42" s="114"/>
      <c r="FU42" s="114"/>
      <c r="FV42" s="114"/>
      <c r="FW42" s="114"/>
      <c r="FX42" s="114"/>
      <c r="FY42" s="114"/>
      <c r="FZ42" s="114"/>
      <c r="GA42" s="114"/>
      <c r="GB42" s="114"/>
      <c r="GC42" s="114"/>
      <c r="GD42" s="114"/>
      <c r="GE42" s="114"/>
      <c r="GF42" s="114"/>
      <c r="GG42" s="114"/>
      <c r="GH42" s="114"/>
      <c r="GI42" s="114"/>
      <c r="GJ42" s="114"/>
      <c r="GK42" s="114"/>
      <c r="GL42" s="114"/>
      <c r="GM42" s="114"/>
      <c r="GN42" s="114"/>
      <c r="GO42" s="114"/>
      <c r="GP42" s="114"/>
      <c r="GQ42" s="114"/>
      <c r="GR42" s="114"/>
      <c r="GS42" s="114"/>
      <c r="GT42" s="114"/>
      <c r="GU42" s="114"/>
      <c r="GV42" s="114"/>
      <c r="GW42" s="114"/>
      <c r="GX42" s="114"/>
      <c r="GY42" s="114"/>
      <c r="GZ42" s="114"/>
      <c r="HA42" s="114"/>
      <c r="HB42" s="114"/>
      <c r="HC42" s="114"/>
      <c r="HD42" s="114"/>
      <c r="HE42" s="114"/>
      <c r="HF42" s="114"/>
      <c r="HG42" s="114"/>
      <c r="HH42" s="114"/>
      <c r="HI42" s="114"/>
      <c r="HJ42" s="114"/>
      <c r="HK42" s="114"/>
      <c r="HL42" s="114"/>
      <c r="HM42" s="114"/>
      <c r="HN42" s="114"/>
      <c r="HO42" s="114"/>
      <c r="HP42" s="114"/>
      <c r="HQ42" s="114"/>
      <c r="HR42" s="114"/>
      <c r="HS42" s="114"/>
      <c r="HT42" s="114"/>
      <c r="HU42" s="114"/>
      <c r="HV42" s="114"/>
      <c r="HW42" s="114"/>
      <c r="HX42" s="114"/>
      <c r="HY42" s="114"/>
      <c r="HZ42" s="114"/>
      <c r="IA42" s="114"/>
      <c r="IB42" s="114"/>
      <c r="IC42" s="114"/>
      <c r="ID42" s="114"/>
      <c r="IE42" s="114"/>
      <c r="IF42" s="114"/>
      <c r="IG42" s="114"/>
      <c r="IH42" s="114"/>
      <c r="II42" s="114"/>
      <c r="IJ42" s="114"/>
      <c r="IK42" s="114"/>
      <c r="IL42" s="114"/>
      <c r="IM42" s="114"/>
    </row>
    <row r="43" spans="1:247" s="49" customFormat="1">
      <c r="A43" s="120"/>
      <c r="B43" s="54"/>
      <c r="C43" s="55"/>
      <c r="D43" s="57"/>
      <c r="E43" s="57"/>
      <c r="F43" s="57"/>
      <c r="G43" s="55"/>
      <c r="H43" s="55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114"/>
      <c r="EW43" s="114"/>
      <c r="EX43" s="114"/>
      <c r="EY43" s="114"/>
      <c r="EZ43" s="114"/>
      <c r="FA43" s="114"/>
      <c r="FB43" s="114"/>
      <c r="FC43" s="114"/>
      <c r="FD43" s="114"/>
      <c r="FE43" s="114"/>
      <c r="FF43" s="114"/>
      <c r="FG43" s="114"/>
      <c r="FH43" s="114"/>
      <c r="FI43" s="114"/>
      <c r="FJ43" s="114"/>
      <c r="FK43" s="114"/>
      <c r="FL43" s="114"/>
      <c r="FM43" s="114"/>
      <c r="FN43" s="114"/>
      <c r="FO43" s="114"/>
      <c r="FP43" s="114"/>
      <c r="FQ43" s="114"/>
      <c r="FR43" s="114"/>
      <c r="FS43" s="114"/>
      <c r="FT43" s="114"/>
      <c r="FU43" s="114"/>
      <c r="FV43" s="114"/>
      <c r="FW43" s="114"/>
      <c r="FX43" s="114"/>
      <c r="FY43" s="114"/>
      <c r="FZ43" s="114"/>
      <c r="GA43" s="114"/>
      <c r="GB43" s="114"/>
      <c r="GC43" s="114"/>
      <c r="GD43" s="114"/>
      <c r="GE43" s="114"/>
      <c r="GF43" s="114"/>
      <c r="GG43" s="114"/>
      <c r="GH43" s="114"/>
      <c r="GI43" s="114"/>
      <c r="GJ43" s="114"/>
      <c r="GK43" s="114"/>
      <c r="GL43" s="114"/>
      <c r="GM43" s="114"/>
      <c r="GN43" s="114"/>
      <c r="GO43" s="114"/>
      <c r="GP43" s="114"/>
      <c r="GQ43" s="114"/>
      <c r="GR43" s="114"/>
      <c r="GS43" s="114"/>
      <c r="GT43" s="114"/>
      <c r="GU43" s="114"/>
      <c r="GV43" s="114"/>
      <c r="GW43" s="114"/>
      <c r="GX43" s="114"/>
      <c r="GY43" s="114"/>
      <c r="GZ43" s="114"/>
      <c r="HA43" s="114"/>
      <c r="HB43" s="114"/>
      <c r="HC43" s="114"/>
      <c r="HD43" s="114"/>
      <c r="HE43" s="114"/>
      <c r="HF43" s="114"/>
      <c r="HG43" s="114"/>
      <c r="HH43" s="114"/>
      <c r="HI43" s="114"/>
      <c r="HJ43" s="114"/>
      <c r="HK43" s="114"/>
      <c r="HL43" s="114"/>
      <c r="HM43" s="114"/>
      <c r="HN43" s="114"/>
      <c r="HO43" s="114"/>
      <c r="HP43" s="114"/>
      <c r="HQ43" s="114"/>
      <c r="HR43" s="114"/>
      <c r="HS43" s="114"/>
      <c r="HT43" s="114"/>
      <c r="HU43" s="114"/>
      <c r="HV43" s="114"/>
      <c r="HW43" s="114"/>
      <c r="HX43" s="114"/>
      <c r="HY43" s="114"/>
      <c r="HZ43" s="114"/>
      <c r="IA43" s="114"/>
      <c r="IB43" s="114"/>
      <c r="IC43" s="114"/>
      <c r="ID43" s="114"/>
      <c r="IE43" s="114"/>
      <c r="IF43" s="114"/>
      <c r="IG43" s="114"/>
      <c r="IH43" s="114"/>
      <c r="II43" s="114"/>
      <c r="IJ43" s="114"/>
      <c r="IK43" s="114"/>
      <c r="IL43" s="114"/>
      <c r="IM43" s="114"/>
    </row>
    <row r="44" spans="1:247" s="49" customFormat="1">
      <c r="A44" s="53" t="s">
        <v>68</v>
      </c>
      <c r="B44" s="54"/>
      <c r="C44" s="55"/>
      <c r="D44" s="56"/>
      <c r="E44" s="56"/>
      <c r="F44" s="57"/>
      <c r="G44" s="55"/>
      <c r="H44" s="55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114"/>
      <c r="FI44" s="114"/>
      <c r="FJ44" s="114"/>
      <c r="FK44" s="114"/>
      <c r="FL44" s="114"/>
      <c r="FM44" s="114"/>
      <c r="FN44" s="114"/>
      <c r="FO44" s="114"/>
      <c r="FP44" s="114"/>
      <c r="FQ44" s="114"/>
      <c r="FR44" s="114"/>
      <c r="FS44" s="114"/>
      <c r="FT44" s="114"/>
      <c r="FU44" s="114"/>
      <c r="FV44" s="114"/>
      <c r="FW44" s="114"/>
      <c r="FX44" s="114"/>
      <c r="FY44" s="114"/>
      <c r="FZ44" s="114"/>
      <c r="GA44" s="114"/>
      <c r="GB44" s="114"/>
      <c r="GC44" s="114"/>
      <c r="GD44" s="114"/>
      <c r="GE44" s="114"/>
      <c r="GF44" s="114"/>
      <c r="GG44" s="114"/>
      <c r="GH44" s="114"/>
      <c r="GI44" s="114"/>
      <c r="GJ44" s="114"/>
      <c r="GK44" s="114"/>
      <c r="GL44" s="114"/>
      <c r="GM44" s="114"/>
      <c r="GN44" s="114"/>
      <c r="GO44" s="114"/>
      <c r="GP44" s="114"/>
      <c r="GQ44" s="114"/>
      <c r="GR44" s="114"/>
      <c r="GS44" s="114"/>
      <c r="GT44" s="114"/>
      <c r="GU44" s="114"/>
      <c r="GV44" s="114"/>
      <c r="GW44" s="114"/>
      <c r="GX44" s="114"/>
      <c r="GY44" s="114"/>
      <c r="GZ44" s="114"/>
      <c r="HA44" s="114"/>
      <c r="HB44" s="114"/>
      <c r="HC44" s="114"/>
      <c r="HD44" s="114"/>
      <c r="HE44" s="114"/>
      <c r="HF44" s="114"/>
      <c r="HG44" s="114"/>
      <c r="HH44" s="114"/>
      <c r="HI44" s="114"/>
      <c r="HJ44" s="114"/>
      <c r="HK44" s="114"/>
      <c r="HL44" s="114"/>
      <c r="HM44" s="114"/>
      <c r="HN44" s="114"/>
      <c r="HO44" s="114"/>
      <c r="HP44" s="114"/>
      <c r="HQ44" s="114"/>
      <c r="HR44" s="114"/>
      <c r="HS44" s="114"/>
      <c r="HT44" s="114"/>
      <c r="HU44" s="114"/>
      <c r="HV44" s="114"/>
      <c r="HW44" s="114"/>
      <c r="HX44" s="114"/>
      <c r="HY44" s="114"/>
      <c r="HZ44" s="114"/>
      <c r="IA44" s="114"/>
      <c r="IB44" s="114"/>
      <c r="IC44" s="114"/>
      <c r="ID44" s="114"/>
      <c r="IE44" s="114"/>
      <c r="IF44" s="114"/>
      <c r="IG44" s="114"/>
      <c r="IH44" s="114"/>
      <c r="II44" s="114"/>
      <c r="IJ44" s="114"/>
      <c r="IK44" s="114"/>
      <c r="IL44" s="114"/>
      <c r="IM44" s="114"/>
    </row>
    <row r="45" spans="1:247" s="49" customFormat="1">
      <c r="A45" s="58" t="s">
        <v>69</v>
      </c>
      <c r="B45" s="59"/>
      <c r="C45" s="55"/>
      <c r="D45" s="60">
        <v>30</v>
      </c>
      <c r="E45" s="61"/>
      <c r="F45" s="62"/>
      <c r="G45" s="55"/>
      <c r="H45" s="55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  <c r="FW45" s="114"/>
      <c r="FX45" s="114"/>
      <c r="FY45" s="114"/>
      <c r="FZ45" s="114"/>
      <c r="GA45" s="114"/>
      <c r="GB45" s="114"/>
      <c r="GC45" s="114"/>
      <c r="GD45" s="114"/>
      <c r="GE45" s="114"/>
      <c r="GF45" s="114"/>
      <c r="GG45" s="114"/>
      <c r="GH45" s="114"/>
      <c r="GI45" s="114"/>
      <c r="GJ45" s="114"/>
      <c r="GK45" s="114"/>
      <c r="GL45" s="114"/>
      <c r="GM45" s="114"/>
      <c r="GN45" s="114"/>
      <c r="GO45" s="114"/>
      <c r="GP45" s="114"/>
      <c r="GQ45" s="114"/>
      <c r="GR45" s="114"/>
      <c r="GS45" s="114"/>
      <c r="GT45" s="114"/>
      <c r="GU45" s="114"/>
      <c r="GV45" s="114"/>
      <c r="GW45" s="114"/>
      <c r="GX45" s="114"/>
      <c r="GY45" s="114"/>
      <c r="GZ45" s="114"/>
      <c r="HA45" s="114"/>
      <c r="HB45" s="114"/>
      <c r="HC45" s="114"/>
      <c r="HD45" s="114"/>
      <c r="HE45" s="114"/>
      <c r="HF45" s="114"/>
      <c r="HG45" s="114"/>
      <c r="HH45" s="114"/>
      <c r="HI45" s="114"/>
      <c r="HJ45" s="114"/>
      <c r="HK45" s="114"/>
      <c r="HL45" s="114"/>
      <c r="HM45" s="114"/>
      <c r="HN45" s="114"/>
      <c r="HO45" s="114"/>
      <c r="HP45" s="114"/>
      <c r="HQ45" s="114"/>
      <c r="HR45" s="114"/>
      <c r="HS45" s="114"/>
      <c r="HT45" s="114"/>
      <c r="HU45" s="114"/>
      <c r="HV45" s="114"/>
      <c r="HW45" s="114"/>
      <c r="HX45" s="114"/>
      <c r="HY45" s="114"/>
      <c r="HZ45" s="114"/>
      <c r="IA45" s="114"/>
      <c r="IB45" s="114"/>
      <c r="IC45" s="114"/>
      <c r="ID45" s="114"/>
      <c r="IE45" s="114"/>
      <c r="IF45" s="114"/>
      <c r="IG45" s="114"/>
      <c r="IH45" s="114"/>
      <c r="II45" s="114"/>
      <c r="IJ45" s="114"/>
      <c r="IK45" s="114"/>
      <c r="IL45" s="114"/>
      <c r="IM45" s="114"/>
    </row>
    <row r="46" spans="1:247" s="49" customFormat="1">
      <c r="A46" s="53" t="s">
        <v>70</v>
      </c>
      <c r="B46" s="63"/>
      <c r="C46" s="55"/>
      <c r="D46" s="57"/>
      <c r="E46" s="57"/>
      <c r="F46" s="57"/>
      <c r="G46" s="55"/>
      <c r="H46" s="55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  <c r="FF46" s="114"/>
      <c r="FG46" s="114"/>
      <c r="FH46" s="114"/>
      <c r="FI46" s="114"/>
      <c r="FJ46" s="114"/>
      <c r="FK46" s="114"/>
      <c r="FL46" s="114"/>
      <c r="FM46" s="114"/>
      <c r="FN46" s="114"/>
      <c r="FO46" s="114"/>
      <c r="FP46" s="114"/>
      <c r="FQ46" s="114"/>
      <c r="FR46" s="114"/>
      <c r="FS46" s="114"/>
      <c r="FT46" s="114"/>
      <c r="FU46" s="114"/>
      <c r="FV46" s="114"/>
      <c r="FW46" s="114"/>
      <c r="FX46" s="114"/>
      <c r="FY46" s="114"/>
      <c r="FZ46" s="114"/>
      <c r="GA46" s="114"/>
      <c r="GB46" s="114"/>
      <c r="GC46" s="114"/>
      <c r="GD46" s="114"/>
      <c r="GE46" s="114"/>
      <c r="GF46" s="114"/>
      <c r="GG46" s="114"/>
      <c r="GH46" s="114"/>
      <c r="GI46" s="114"/>
      <c r="GJ46" s="114"/>
      <c r="GK46" s="114"/>
      <c r="GL46" s="114"/>
      <c r="GM46" s="114"/>
      <c r="GN46" s="114"/>
      <c r="GO46" s="114"/>
      <c r="GP46" s="114"/>
      <c r="GQ46" s="114"/>
      <c r="GR46" s="114"/>
      <c r="GS46" s="114"/>
      <c r="GT46" s="114"/>
      <c r="GU46" s="114"/>
      <c r="GV46" s="114"/>
      <c r="GW46" s="114"/>
      <c r="GX46" s="114"/>
      <c r="GY46" s="114"/>
      <c r="GZ46" s="114"/>
      <c r="HA46" s="114"/>
      <c r="HB46" s="114"/>
      <c r="HC46" s="114"/>
      <c r="HD46" s="114"/>
      <c r="HE46" s="114"/>
      <c r="HF46" s="114"/>
      <c r="HG46" s="114"/>
      <c r="HH46" s="114"/>
      <c r="HI46" s="114"/>
      <c r="HJ46" s="114"/>
      <c r="HK46" s="114"/>
      <c r="HL46" s="114"/>
      <c r="HM46" s="114"/>
      <c r="HN46" s="114"/>
      <c r="HO46" s="114"/>
      <c r="HP46" s="114"/>
      <c r="HQ46" s="114"/>
      <c r="HR46" s="114"/>
      <c r="HS46" s="114"/>
      <c r="HT46" s="114"/>
      <c r="HU46" s="114"/>
      <c r="HV46" s="114"/>
      <c r="HW46" s="114"/>
      <c r="HX46" s="114"/>
      <c r="HY46" s="114"/>
      <c r="HZ46" s="114"/>
      <c r="IA46" s="114"/>
      <c r="IB46" s="114"/>
      <c r="IC46" s="114"/>
      <c r="ID46" s="114"/>
      <c r="IE46" s="114"/>
      <c r="IF46" s="114"/>
      <c r="IG46" s="114"/>
      <c r="IH46" s="114"/>
      <c r="II46" s="114"/>
      <c r="IJ46" s="114"/>
      <c r="IK46" s="114"/>
      <c r="IL46" s="114"/>
      <c r="IM46" s="114"/>
    </row>
    <row r="47" spans="1:247" s="49" customFormat="1">
      <c r="A47" s="58" t="s">
        <v>69</v>
      </c>
      <c r="B47" s="59"/>
      <c r="C47" s="55"/>
      <c r="D47" s="60">
        <v>0.6</v>
      </c>
      <c r="E47" s="61"/>
      <c r="F47" s="62"/>
      <c r="G47" s="55"/>
      <c r="H47" s="55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4"/>
      <c r="DU47" s="114"/>
      <c r="DV47" s="114"/>
      <c r="DW47" s="114"/>
      <c r="DX47" s="114"/>
      <c r="DY47" s="114"/>
      <c r="DZ47" s="114"/>
      <c r="EA47" s="114"/>
      <c r="EB47" s="114"/>
      <c r="EC47" s="114"/>
      <c r="ED47" s="114"/>
      <c r="EE47" s="114"/>
      <c r="EF47" s="114"/>
      <c r="EG47" s="114"/>
      <c r="EH47" s="114"/>
      <c r="EI47" s="114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  <c r="FF47" s="114"/>
      <c r="FG47" s="114"/>
      <c r="FH47" s="114"/>
      <c r="FI47" s="114"/>
      <c r="FJ47" s="114"/>
      <c r="FK47" s="114"/>
      <c r="FL47" s="114"/>
      <c r="FM47" s="114"/>
      <c r="FN47" s="114"/>
      <c r="FO47" s="114"/>
      <c r="FP47" s="114"/>
      <c r="FQ47" s="114"/>
      <c r="FR47" s="114"/>
      <c r="FS47" s="114"/>
      <c r="FT47" s="114"/>
      <c r="FU47" s="114"/>
      <c r="FV47" s="114"/>
      <c r="FW47" s="114"/>
      <c r="FX47" s="114"/>
      <c r="FY47" s="114"/>
      <c r="FZ47" s="114"/>
      <c r="GA47" s="114"/>
      <c r="GB47" s="114"/>
      <c r="GC47" s="114"/>
      <c r="GD47" s="114"/>
      <c r="GE47" s="114"/>
      <c r="GF47" s="114"/>
      <c r="GG47" s="114"/>
      <c r="GH47" s="114"/>
      <c r="GI47" s="114"/>
      <c r="GJ47" s="114"/>
      <c r="GK47" s="114"/>
      <c r="GL47" s="114"/>
      <c r="GM47" s="114"/>
      <c r="GN47" s="114"/>
      <c r="GO47" s="114"/>
      <c r="GP47" s="114"/>
      <c r="GQ47" s="114"/>
      <c r="GR47" s="114"/>
      <c r="GS47" s="114"/>
      <c r="GT47" s="114"/>
      <c r="GU47" s="114"/>
      <c r="GV47" s="114"/>
      <c r="GW47" s="114"/>
      <c r="GX47" s="114"/>
      <c r="GY47" s="114"/>
      <c r="GZ47" s="114"/>
      <c r="HA47" s="114"/>
      <c r="HB47" s="114"/>
      <c r="HC47" s="114"/>
      <c r="HD47" s="114"/>
      <c r="HE47" s="114"/>
      <c r="HF47" s="114"/>
      <c r="HG47" s="114"/>
      <c r="HH47" s="114"/>
      <c r="HI47" s="114"/>
      <c r="HJ47" s="114"/>
      <c r="HK47" s="114"/>
      <c r="HL47" s="114"/>
      <c r="HM47" s="114"/>
      <c r="HN47" s="114"/>
      <c r="HO47" s="114"/>
      <c r="HP47" s="114"/>
      <c r="HQ47" s="114"/>
      <c r="HR47" s="114"/>
      <c r="HS47" s="114"/>
      <c r="HT47" s="114"/>
      <c r="HU47" s="114"/>
      <c r="HV47" s="114"/>
      <c r="HW47" s="114"/>
      <c r="HX47" s="114"/>
      <c r="HY47" s="114"/>
      <c r="HZ47" s="114"/>
      <c r="IA47" s="114"/>
      <c r="IB47" s="114"/>
      <c r="IC47" s="114"/>
      <c r="ID47" s="114"/>
      <c r="IE47" s="114"/>
      <c r="IF47" s="114"/>
      <c r="IG47" s="114"/>
      <c r="IH47" s="114"/>
      <c r="II47" s="114"/>
      <c r="IJ47" s="114"/>
      <c r="IK47" s="114"/>
      <c r="IL47" s="114"/>
      <c r="IM47" s="114"/>
    </row>
    <row r="48" spans="1:247" s="49" customFormat="1">
      <c r="A48" s="158" t="s">
        <v>71</v>
      </c>
      <c r="B48" s="59"/>
      <c r="C48" s="64"/>
      <c r="D48" s="61"/>
      <c r="E48" s="65"/>
      <c r="F48" s="66"/>
      <c r="G48" s="55"/>
      <c r="H48" s="55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14"/>
      <c r="DM48" s="114"/>
      <c r="DN48" s="114"/>
      <c r="DO48" s="114"/>
      <c r="DP48" s="114"/>
      <c r="DQ48" s="114"/>
      <c r="DR48" s="114"/>
      <c r="DS48" s="114"/>
      <c r="DT48" s="114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114"/>
      <c r="EW48" s="114"/>
      <c r="EX48" s="114"/>
      <c r="EY48" s="114"/>
      <c r="EZ48" s="114"/>
      <c r="FA48" s="114"/>
      <c r="FB48" s="114"/>
      <c r="FC48" s="114"/>
      <c r="FD48" s="114"/>
      <c r="FE48" s="114"/>
      <c r="FF48" s="114"/>
      <c r="FG48" s="114"/>
      <c r="FH48" s="114"/>
      <c r="FI48" s="114"/>
      <c r="FJ48" s="114"/>
      <c r="FK48" s="114"/>
      <c r="FL48" s="114"/>
      <c r="FM48" s="114"/>
      <c r="FN48" s="114"/>
      <c r="FO48" s="114"/>
      <c r="FP48" s="114"/>
      <c r="FQ48" s="114"/>
      <c r="FR48" s="114"/>
      <c r="FS48" s="114"/>
      <c r="FT48" s="114"/>
      <c r="FU48" s="114"/>
      <c r="FV48" s="114"/>
      <c r="FW48" s="114"/>
      <c r="FX48" s="114"/>
      <c r="FY48" s="114"/>
      <c r="FZ48" s="114"/>
      <c r="GA48" s="114"/>
      <c r="GB48" s="114"/>
      <c r="GC48" s="114"/>
      <c r="GD48" s="114"/>
      <c r="GE48" s="114"/>
      <c r="GF48" s="114"/>
      <c r="GG48" s="114"/>
      <c r="GH48" s="114"/>
      <c r="GI48" s="114"/>
      <c r="GJ48" s="114"/>
      <c r="GK48" s="114"/>
      <c r="GL48" s="114"/>
      <c r="GM48" s="114"/>
      <c r="GN48" s="114"/>
      <c r="GO48" s="114"/>
      <c r="GP48" s="114"/>
      <c r="GQ48" s="114"/>
      <c r="GR48" s="114"/>
      <c r="GS48" s="114"/>
      <c r="GT48" s="114"/>
      <c r="GU48" s="114"/>
      <c r="GV48" s="114"/>
      <c r="GW48" s="114"/>
      <c r="GX48" s="114"/>
      <c r="GY48" s="114"/>
      <c r="GZ48" s="114"/>
      <c r="HA48" s="114"/>
      <c r="HB48" s="114"/>
      <c r="HC48" s="114"/>
      <c r="HD48" s="114"/>
      <c r="HE48" s="114"/>
      <c r="HF48" s="114"/>
      <c r="HG48" s="114"/>
      <c r="HH48" s="114"/>
      <c r="HI48" s="114"/>
      <c r="HJ48" s="114"/>
      <c r="HK48" s="114"/>
      <c r="HL48" s="114"/>
      <c r="HM48" s="114"/>
      <c r="HN48" s="114"/>
      <c r="HO48" s="114"/>
      <c r="HP48" s="114"/>
      <c r="HQ48" s="114"/>
      <c r="HR48" s="114"/>
      <c r="HS48" s="114"/>
      <c r="HT48" s="114"/>
      <c r="HU48" s="114"/>
      <c r="HV48" s="114"/>
      <c r="HW48" s="114"/>
      <c r="HX48" s="114"/>
      <c r="HY48" s="114"/>
      <c r="HZ48" s="114"/>
      <c r="IA48" s="114"/>
      <c r="IB48" s="114"/>
      <c r="IC48" s="114"/>
      <c r="ID48" s="114"/>
      <c r="IE48" s="114"/>
      <c r="IF48" s="114"/>
      <c r="IG48" s="114"/>
      <c r="IH48" s="114"/>
      <c r="II48" s="114"/>
      <c r="IJ48" s="114"/>
      <c r="IK48" s="114"/>
      <c r="IL48" s="114"/>
      <c r="IM48" s="114"/>
    </row>
    <row r="49" spans="1:247" s="49" customFormat="1">
      <c r="A49" s="159"/>
      <c r="B49" s="59"/>
      <c r="C49" s="64"/>
      <c r="D49" s="61"/>
      <c r="E49" s="67"/>
      <c r="F49" s="67"/>
      <c r="G49" s="55"/>
      <c r="H49" s="55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4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114"/>
      <c r="EX49" s="114"/>
      <c r="EY49" s="114"/>
      <c r="EZ49" s="114"/>
      <c r="FA49" s="114"/>
      <c r="FB49" s="114"/>
      <c r="FC49" s="114"/>
      <c r="FD49" s="114"/>
      <c r="FE49" s="114"/>
      <c r="FF49" s="114"/>
      <c r="FG49" s="114"/>
      <c r="FH49" s="114"/>
      <c r="FI49" s="114"/>
      <c r="FJ49" s="114"/>
      <c r="FK49" s="114"/>
      <c r="FL49" s="114"/>
      <c r="FM49" s="114"/>
      <c r="FN49" s="114"/>
      <c r="FO49" s="114"/>
      <c r="FP49" s="114"/>
      <c r="FQ49" s="114"/>
      <c r="FR49" s="114"/>
      <c r="FS49" s="114"/>
      <c r="FT49" s="114"/>
      <c r="FU49" s="114"/>
      <c r="FV49" s="114"/>
      <c r="FW49" s="114"/>
      <c r="FX49" s="114"/>
      <c r="FY49" s="114"/>
      <c r="FZ49" s="114"/>
      <c r="GA49" s="114"/>
      <c r="GB49" s="114"/>
      <c r="GC49" s="114"/>
      <c r="GD49" s="114"/>
      <c r="GE49" s="114"/>
      <c r="GF49" s="114"/>
      <c r="GG49" s="114"/>
      <c r="GH49" s="114"/>
      <c r="GI49" s="114"/>
      <c r="GJ49" s="114"/>
      <c r="GK49" s="114"/>
      <c r="GL49" s="114"/>
      <c r="GM49" s="114"/>
      <c r="GN49" s="114"/>
      <c r="GO49" s="114"/>
      <c r="GP49" s="114"/>
      <c r="GQ49" s="114"/>
      <c r="GR49" s="114"/>
      <c r="GS49" s="114"/>
      <c r="GT49" s="114"/>
      <c r="GU49" s="114"/>
      <c r="GV49" s="114"/>
      <c r="GW49" s="114"/>
      <c r="GX49" s="114"/>
      <c r="GY49" s="114"/>
      <c r="GZ49" s="114"/>
      <c r="HA49" s="114"/>
      <c r="HB49" s="114"/>
      <c r="HC49" s="114"/>
      <c r="HD49" s="114"/>
      <c r="HE49" s="114"/>
      <c r="HF49" s="114"/>
      <c r="HG49" s="114"/>
      <c r="HH49" s="114"/>
      <c r="HI49" s="114"/>
      <c r="HJ49" s="114"/>
      <c r="HK49" s="114"/>
      <c r="HL49" s="114"/>
      <c r="HM49" s="114"/>
      <c r="HN49" s="114"/>
      <c r="HO49" s="114"/>
      <c r="HP49" s="114"/>
      <c r="HQ49" s="114"/>
      <c r="HR49" s="114"/>
      <c r="HS49" s="114"/>
      <c r="HT49" s="114"/>
      <c r="HU49" s="114"/>
      <c r="HV49" s="114"/>
      <c r="HW49" s="114"/>
      <c r="HX49" s="114"/>
      <c r="HY49" s="114"/>
      <c r="HZ49" s="114"/>
      <c r="IA49" s="114"/>
      <c r="IB49" s="114"/>
      <c r="IC49" s="114"/>
      <c r="ID49" s="114"/>
      <c r="IE49" s="114"/>
      <c r="IF49" s="114"/>
      <c r="IG49" s="114"/>
      <c r="IH49" s="114"/>
      <c r="II49" s="114"/>
      <c r="IJ49" s="114"/>
      <c r="IK49" s="114"/>
      <c r="IL49" s="114"/>
      <c r="IM49" s="114"/>
    </row>
    <row r="50" spans="1:247" s="49" customFormat="1">
      <c r="A50" s="68"/>
      <c r="B50" s="68"/>
      <c r="C50" s="68"/>
      <c r="D50" s="57"/>
      <c r="E50" s="57"/>
      <c r="F50" s="57"/>
      <c r="G50" s="55"/>
      <c r="H50" s="55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  <c r="DI50" s="114"/>
      <c r="DJ50" s="114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114"/>
      <c r="EW50" s="114"/>
      <c r="EX50" s="114"/>
      <c r="EY50" s="114"/>
      <c r="EZ50" s="114"/>
      <c r="FA50" s="114"/>
      <c r="FB50" s="114"/>
      <c r="FC50" s="114"/>
      <c r="FD50" s="114"/>
      <c r="FE50" s="114"/>
      <c r="FF50" s="114"/>
      <c r="FG50" s="114"/>
      <c r="FH50" s="114"/>
      <c r="FI50" s="114"/>
      <c r="FJ50" s="114"/>
      <c r="FK50" s="114"/>
      <c r="FL50" s="114"/>
      <c r="FM50" s="114"/>
      <c r="FN50" s="114"/>
      <c r="FO50" s="114"/>
      <c r="FP50" s="114"/>
      <c r="FQ50" s="114"/>
      <c r="FR50" s="114"/>
      <c r="FS50" s="114"/>
      <c r="FT50" s="114"/>
      <c r="FU50" s="114"/>
      <c r="FV50" s="114"/>
      <c r="FW50" s="114"/>
      <c r="FX50" s="114"/>
      <c r="FY50" s="114"/>
      <c r="FZ50" s="114"/>
      <c r="GA50" s="114"/>
      <c r="GB50" s="114"/>
      <c r="GC50" s="114"/>
      <c r="GD50" s="114"/>
      <c r="GE50" s="114"/>
      <c r="GF50" s="114"/>
      <c r="GG50" s="114"/>
      <c r="GH50" s="114"/>
      <c r="GI50" s="114"/>
      <c r="GJ50" s="114"/>
      <c r="GK50" s="114"/>
      <c r="GL50" s="114"/>
      <c r="GM50" s="114"/>
      <c r="GN50" s="114"/>
      <c r="GO50" s="114"/>
      <c r="GP50" s="114"/>
      <c r="GQ50" s="114"/>
      <c r="GR50" s="114"/>
      <c r="GS50" s="114"/>
      <c r="GT50" s="114"/>
      <c r="GU50" s="114"/>
      <c r="GV50" s="114"/>
      <c r="GW50" s="114"/>
      <c r="GX50" s="114"/>
      <c r="GY50" s="114"/>
      <c r="GZ50" s="114"/>
      <c r="HA50" s="114"/>
      <c r="HB50" s="114"/>
      <c r="HC50" s="114"/>
      <c r="HD50" s="114"/>
      <c r="HE50" s="114"/>
      <c r="HF50" s="114"/>
      <c r="HG50" s="114"/>
      <c r="HH50" s="114"/>
      <c r="HI50" s="114"/>
      <c r="HJ50" s="114"/>
      <c r="HK50" s="114"/>
      <c r="HL50" s="114"/>
      <c r="HM50" s="114"/>
      <c r="HN50" s="114"/>
      <c r="HO50" s="114"/>
      <c r="HP50" s="114"/>
      <c r="HQ50" s="114"/>
      <c r="HR50" s="114"/>
      <c r="HS50" s="114"/>
      <c r="HT50" s="114"/>
      <c r="HU50" s="114"/>
      <c r="HV50" s="114"/>
      <c r="HW50" s="114"/>
      <c r="HX50" s="114"/>
      <c r="HY50" s="114"/>
      <c r="HZ50" s="114"/>
      <c r="IA50" s="114"/>
      <c r="IB50" s="114"/>
      <c r="IC50" s="114"/>
      <c r="ID50" s="114"/>
      <c r="IE50" s="114"/>
      <c r="IF50" s="114"/>
      <c r="IG50" s="114"/>
      <c r="IH50" s="114"/>
      <c r="II50" s="114"/>
      <c r="IJ50" s="114"/>
      <c r="IK50" s="114"/>
      <c r="IL50" s="114"/>
      <c r="IM50" s="114"/>
    </row>
    <row r="51" spans="1:247" s="49" customFormat="1" ht="25.5">
      <c r="A51" s="69" t="s">
        <v>72</v>
      </c>
      <c r="B51" s="70" t="s">
        <v>73</v>
      </c>
      <c r="C51" s="71" t="s">
        <v>74</v>
      </c>
      <c r="D51" s="72" t="s">
        <v>75</v>
      </c>
      <c r="E51" s="73" t="s">
        <v>76</v>
      </c>
      <c r="F51" s="74" t="s">
        <v>77</v>
      </c>
      <c r="G51" s="55"/>
      <c r="H51" s="55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/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/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/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/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114"/>
      <c r="ID51" s="114"/>
      <c r="IE51" s="114"/>
      <c r="IF51" s="114"/>
      <c r="IG51" s="114"/>
      <c r="IH51" s="114"/>
      <c r="II51" s="114"/>
      <c r="IJ51" s="114"/>
      <c r="IK51" s="114"/>
      <c r="IL51" s="114"/>
      <c r="IM51" s="114"/>
    </row>
    <row r="52" spans="1:247" s="49" customFormat="1">
      <c r="A52" s="160" t="s">
        <v>78</v>
      </c>
      <c r="B52" s="160"/>
      <c r="C52" s="160"/>
      <c r="D52" s="160"/>
      <c r="E52" s="160"/>
      <c r="F52" s="160"/>
      <c r="G52" s="55"/>
      <c r="H52" s="55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114"/>
      <c r="CV52" s="114"/>
      <c r="CW52" s="114"/>
      <c r="CX52" s="114"/>
      <c r="CY52" s="114"/>
      <c r="CZ52" s="114"/>
      <c r="DA52" s="114"/>
      <c r="DB52" s="114"/>
      <c r="DC52" s="114"/>
      <c r="DD52" s="114"/>
      <c r="DE52" s="114"/>
      <c r="DF52" s="114"/>
      <c r="DG52" s="114"/>
      <c r="DH52" s="114"/>
      <c r="DI52" s="114"/>
      <c r="DJ52" s="114"/>
      <c r="DK52" s="114"/>
      <c r="DL52" s="114"/>
      <c r="DM52" s="114"/>
      <c r="DN52" s="114"/>
      <c r="DO52" s="114"/>
      <c r="DP52" s="114"/>
      <c r="DQ52" s="114"/>
      <c r="DR52" s="114"/>
      <c r="DS52" s="114"/>
      <c r="DT52" s="114"/>
      <c r="DU52" s="114"/>
      <c r="DV52" s="114"/>
      <c r="DW52" s="114"/>
      <c r="DX52" s="114"/>
      <c r="DY52" s="114"/>
      <c r="DZ52" s="114"/>
      <c r="EA52" s="114"/>
      <c r="EB52" s="114"/>
      <c r="EC52" s="114"/>
      <c r="ED52" s="114"/>
      <c r="EE52" s="114"/>
      <c r="EF52" s="114"/>
      <c r="EG52" s="114"/>
      <c r="EH52" s="114"/>
      <c r="EI52" s="114"/>
      <c r="EJ52" s="114"/>
      <c r="EK52" s="114"/>
      <c r="EL52" s="114"/>
      <c r="EM52" s="114"/>
      <c r="EN52" s="114"/>
      <c r="EO52" s="114"/>
      <c r="EP52" s="114"/>
      <c r="EQ52" s="114"/>
      <c r="ER52" s="114"/>
      <c r="ES52" s="114"/>
      <c r="ET52" s="114"/>
      <c r="EU52" s="114"/>
      <c r="EV52" s="114"/>
      <c r="EW52" s="114"/>
      <c r="EX52" s="114"/>
      <c r="EY52" s="114"/>
      <c r="EZ52" s="114"/>
      <c r="FA52" s="114"/>
      <c r="FB52" s="114"/>
      <c r="FC52" s="114"/>
      <c r="FD52" s="114"/>
      <c r="FE52" s="114"/>
      <c r="FF52" s="114"/>
      <c r="FG52" s="114"/>
      <c r="FH52" s="114"/>
      <c r="FI52" s="114"/>
      <c r="FJ52" s="114"/>
      <c r="FK52" s="114"/>
      <c r="FL52" s="114"/>
      <c r="FM52" s="114"/>
      <c r="FN52" s="114"/>
      <c r="FO52" s="114"/>
      <c r="FP52" s="114"/>
      <c r="FQ52" s="114"/>
      <c r="FR52" s="114"/>
      <c r="FS52" s="114"/>
      <c r="FT52" s="114"/>
      <c r="FU52" s="114"/>
      <c r="FV52" s="114"/>
      <c r="FW52" s="114"/>
      <c r="FX52" s="114"/>
      <c r="FY52" s="114"/>
      <c r="FZ52" s="114"/>
      <c r="GA52" s="114"/>
      <c r="GB52" s="114"/>
      <c r="GC52" s="114"/>
      <c r="GD52" s="114"/>
      <c r="GE52" s="114"/>
      <c r="GF52" s="114"/>
      <c r="GG52" s="114"/>
      <c r="GH52" s="114"/>
      <c r="GI52" s="114"/>
      <c r="GJ52" s="114"/>
      <c r="GK52" s="114"/>
      <c r="GL52" s="114"/>
      <c r="GM52" s="114"/>
      <c r="GN52" s="114"/>
      <c r="GO52" s="114"/>
      <c r="GP52" s="114"/>
      <c r="GQ52" s="114"/>
      <c r="GR52" s="114"/>
      <c r="GS52" s="114"/>
      <c r="GT52" s="114"/>
      <c r="GU52" s="114"/>
      <c r="GV52" s="114"/>
      <c r="GW52" s="114"/>
      <c r="GX52" s="114"/>
      <c r="GY52" s="114"/>
      <c r="GZ52" s="114"/>
      <c r="HA52" s="114"/>
      <c r="HB52" s="114"/>
      <c r="HC52" s="114"/>
      <c r="HD52" s="114"/>
      <c r="HE52" s="114"/>
      <c r="HF52" s="114"/>
      <c r="HG52" s="114"/>
      <c r="HH52" s="114"/>
      <c r="HI52" s="114"/>
      <c r="HJ52" s="114"/>
      <c r="HK52" s="114"/>
      <c r="HL52" s="114"/>
      <c r="HM52" s="114"/>
      <c r="HN52" s="114"/>
      <c r="HO52" s="114"/>
      <c r="HP52" s="114"/>
      <c r="HQ52" s="114"/>
      <c r="HR52" s="114"/>
      <c r="HS52" s="114"/>
      <c r="HT52" s="114"/>
      <c r="HU52" s="114"/>
      <c r="HV52" s="114"/>
      <c r="HW52" s="114"/>
      <c r="HX52" s="114"/>
      <c r="HY52" s="114"/>
      <c r="HZ52" s="114"/>
      <c r="IA52" s="114"/>
      <c r="IB52" s="114"/>
      <c r="IC52" s="114"/>
      <c r="ID52" s="114"/>
      <c r="IE52" s="114"/>
      <c r="IF52" s="114"/>
      <c r="IG52" s="114"/>
      <c r="IH52" s="114"/>
      <c r="II52" s="114"/>
      <c r="IJ52" s="114"/>
      <c r="IK52" s="114"/>
      <c r="IL52" s="114"/>
      <c r="IM52" s="114"/>
    </row>
    <row r="53" spans="1:247" s="49" customFormat="1">
      <c r="A53" s="75" t="s">
        <v>79</v>
      </c>
      <c r="B53" s="75"/>
      <c r="C53" s="76"/>
      <c r="D53" s="125">
        <v>11.362051779968702</v>
      </c>
      <c r="E53" s="126">
        <v>11.4</v>
      </c>
      <c r="F53" s="136">
        <v>0.38</v>
      </c>
      <c r="G53" s="77"/>
      <c r="H53" s="77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/>
      <c r="BS53" s="114"/>
      <c r="BT53" s="114"/>
      <c r="BU53" s="114"/>
      <c r="BV53" s="114"/>
      <c r="BW53" s="114"/>
      <c r="BX53" s="114"/>
      <c r="BY53" s="114"/>
      <c r="BZ53" s="114"/>
      <c r="CA53" s="114"/>
      <c r="CB53" s="114"/>
      <c r="CC53" s="114"/>
      <c r="CD53" s="114"/>
      <c r="CE53" s="114"/>
      <c r="CF53" s="114"/>
      <c r="CG53" s="114"/>
      <c r="CH53" s="114"/>
      <c r="CI53" s="114"/>
      <c r="CJ53" s="114"/>
      <c r="CK53" s="114"/>
      <c r="CL53" s="114"/>
      <c r="CM53" s="114"/>
      <c r="CN53" s="114"/>
      <c r="CO53" s="114"/>
      <c r="CP53" s="114"/>
      <c r="CQ53" s="114"/>
      <c r="CR53" s="114"/>
      <c r="CS53" s="114"/>
      <c r="CT53" s="114"/>
      <c r="CU53" s="114"/>
      <c r="CV53" s="114"/>
      <c r="CW53" s="114"/>
      <c r="CX53" s="114"/>
      <c r="CY53" s="114"/>
      <c r="CZ53" s="114"/>
      <c r="DA53" s="114"/>
      <c r="DB53" s="114"/>
      <c r="DC53" s="114"/>
      <c r="DD53" s="114"/>
      <c r="DE53" s="114"/>
      <c r="DF53" s="114"/>
      <c r="DG53" s="114"/>
      <c r="DH53" s="114"/>
      <c r="DI53" s="114"/>
      <c r="DJ53" s="114"/>
      <c r="DK53" s="114"/>
      <c r="DL53" s="114"/>
      <c r="DM53" s="114"/>
      <c r="DN53" s="114"/>
      <c r="DO53" s="114"/>
      <c r="DP53" s="114"/>
      <c r="DQ53" s="114"/>
      <c r="DR53" s="114"/>
      <c r="DS53" s="114"/>
      <c r="DT53" s="114"/>
      <c r="DU53" s="114"/>
      <c r="DV53" s="114"/>
      <c r="DW53" s="114"/>
      <c r="DX53" s="114"/>
      <c r="DY53" s="114"/>
      <c r="DZ53" s="114"/>
      <c r="EA53" s="114"/>
      <c r="EB53" s="114"/>
      <c r="EC53" s="114"/>
      <c r="ED53" s="114"/>
      <c r="EE53" s="114"/>
      <c r="EF53" s="114"/>
      <c r="EG53" s="114"/>
      <c r="EH53" s="114"/>
      <c r="EI53" s="114"/>
      <c r="EJ53" s="114"/>
      <c r="EK53" s="114"/>
      <c r="EL53" s="114"/>
      <c r="EM53" s="114"/>
      <c r="EN53" s="114"/>
      <c r="EO53" s="114"/>
      <c r="EP53" s="114"/>
      <c r="EQ53" s="114"/>
      <c r="ER53" s="114"/>
      <c r="ES53" s="114"/>
      <c r="ET53" s="114"/>
      <c r="EU53" s="114"/>
      <c r="EV53" s="114"/>
      <c r="EW53" s="114"/>
      <c r="EX53" s="114"/>
      <c r="EY53" s="114"/>
      <c r="EZ53" s="114"/>
      <c r="FA53" s="114"/>
      <c r="FB53" s="114"/>
      <c r="FC53" s="114"/>
      <c r="FD53" s="114"/>
      <c r="FE53" s="114"/>
      <c r="FF53" s="114"/>
      <c r="FG53" s="114"/>
      <c r="FH53" s="114"/>
      <c r="FI53" s="114"/>
      <c r="FJ53" s="114"/>
      <c r="FK53" s="114"/>
      <c r="FL53" s="114"/>
      <c r="FM53" s="114"/>
      <c r="FN53" s="114"/>
      <c r="FO53" s="114"/>
      <c r="FP53" s="114"/>
      <c r="FQ53" s="114"/>
      <c r="FR53" s="114"/>
      <c r="FS53" s="114"/>
      <c r="FT53" s="114"/>
      <c r="FU53" s="114"/>
      <c r="FV53" s="114"/>
      <c r="FW53" s="114"/>
      <c r="FX53" s="114"/>
      <c r="FY53" s="114"/>
      <c r="FZ53" s="114"/>
      <c r="GA53" s="114"/>
      <c r="GB53" s="114"/>
      <c r="GC53" s="114"/>
      <c r="GD53" s="114"/>
      <c r="GE53" s="114"/>
      <c r="GF53" s="114"/>
      <c r="GG53" s="114"/>
      <c r="GH53" s="114"/>
      <c r="GI53" s="114"/>
      <c r="GJ53" s="114"/>
      <c r="GK53" s="114"/>
      <c r="GL53" s="114"/>
      <c r="GM53" s="114"/>
      <c r="GN53" s="114"/>
      <c r="GO53" s="114"/>
      <c r="GP53" s="114"/>
      <c r="GQ53" s="114"/>
      <c r="GR53" s="114"/>
      <c r="GS53" s="114"/>
      <c r="GT53" s="114"/>
      <c r="GU53" s="114"/>
      <c r="GV53" s="114"/>
      <c r="GW53" s="114"/>
      <c r="GX53" s="114"/>
      <c r="GY53" s="114"/>
      <c r="GZ53" s="114"/>
      <c r="HA53" s="114"/>
      <c r="HB53" s="114"/>
      <c r="HC53" s="114"/>
      <c r="HD53" s="114"/>
      <c r="HE53" s="114"/>
      <c r="HF53" s="114"/>
      <c r="HG53" s="114"/>
      <c r="HH53" s="114"/>
      <c r="HI53" s="114"/>
      <c r="HJ53" s="114"/>
      <c r="HK53" s="114"/>
      <c r="HL53" s="114"/>
      <c r="HM53" s="114"/>
      <c r="HN53" s="114"/>
      <c r="HO53" s="114"/>
      <c r="HP53" s="114"/>
      <c r="HQ53" s="114"/>
      <c r="HR53" s="114"/>
      <c r="HS53" s="114"/>
      <c r="HT53" s="114"/>
      <c r="HU53" s="114"/>
      <c r="HV53" s="114"/>
      <c r="HW53" s="114"/>
      <c r="HX53" s="114"/>
      <c r="HY53" s="114"/>
      <c r="HZ53" s="114"/>
      <c r="IA53" s="114"/>
      <c r="IB53" s="114"/>
      <c r="IC53" s="114"/>
      <c r="ID53" s="114"/>
      <c r="IE53" s="114"/>
      <c r="IF53" s="114"/>
      <c r="IG53" s="114"/>
      <c r="IH53" s="114"/>
      <c r="II53" s="114"/>
      <c r="IJ53" s="114"/>
      <c r="IK53" s="114"/>
      <c r="IL53" s="114"/>
      <c r="IM53" s="114"/>
    </row>
    <row r="54" spans="1:247" s="49" customFormat="1">
      <c r="A54" s="75" t="s">
        <v>80</v>
      </c>
      <c r="B54" s="75"/>
      <c r="C54" s="76"/>
      <c r="D54" s="125">
        <v>11.362051779968702</v>
      </c>
      <c r="E54" s="126">
        <v>11.4</v>
      </c>
      <c r="F54" s="136">
        <v>0.38</v>
      </c>
      <c r="G54" s="77"/>
      <c r="H54" s="77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114"/>
      <c r="CC54" s="114"/>
      <c r="CD54" s="114"/>
      <c r="CE54" s="114"/>
      <c r="CF54" s="114"/>
      <c r="CG54" s="114"/>
      <c r="CH54" s="114"/>
      <c r="CI54" s="114"/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14"/>
      <c r="CV54" s="114"/>
      <c r="CW54" s="114"/>
      <c r="CX54" s="114"/>
      <c r="CY54" s="114"/>
      <c r="CZ54" s="114"/>
      <c r="DA54" s="114"/>
      <c r="DB54" s="114"/>
      <c r="DC54" s="114"/>
      <c r="DD54" s="114"/>
      <c r="DE54" s="114"/>
      <c r="DF54" s="114"/>
      <c r="DG54" s="114"/>
      <c r="DH54" s="114"/>
      <c r="DI54" s="114"/>
      <c r="DJ54" s="114"/>
      <c r="DK54" s="114"/>
      <c r="DL54" s="114"/>
      <c r="DM54" s="114"/>
      <c r="DN54" s="114"/>
      <c r="DO54" s="114"/>
      <c r="DP54" s="114"/>
      <c r="DQ54" s="114"/>
      <c r="DR54" s="114"/>
      <c r="DS54" s="114"/>
      <c r="DT54" s="114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114"/>
      <c r="EW54" s="114"/>
      <c r="EX54" s="114"/>
      <c r="EY54" s="114"/>
      <c r="EZ54" s="114"/>
      <c r="FA54" s="114"/>
      <c r="FB54" s="114"/>
      <c r="FC54" s="114"/>
      <c r="FD54" s="114"/>
      <c r="FE54" s="114"/>
      <c r="FF54" s="114"/>
      <c r="FG54" s="114"/>
      <c r="FH54" s="114"/>
      <c r="FI54" s="114"/>
      <c r="FJ54" s="114"/>
      <c r="FK54" s="114"/>
      <c r="FL54" s="114"/>
      <c r="FM54" s="114"/>
      <c r="FN54" s="114"/>
      <c r="FO54" s="114"/>
      <c r="FP54" s="114"/>
      <c r="FQ54" s="114"/>
      <c r="FR54" s="114"/>
      <c r="FS54" s="114"/>
      <c r="FT54" s="114"/>
      <c r="FU54" s="114"/>
      <c r="FV54" s="114"/>
      <c r="FW54" s="114"/>
      <c r="FX54" s="114"/>
      <c r="FY54" s="114"/>
      <c r="FZ54" s="114"/>
      <c r="GA54" s="114"/>
      <c r="GB54" s="114"/>
      <c r="GC54" s="114"/>
      <c r="GD54" s="114"/>
      <c r="GE54" s="114"/>
      <c r="GF54" s="114"/>
      <c r="GG54" s="114"/>
      <c r="GH54" s="114"/>
      <c r="GI54" s="114"/>
      <c r="GJ54" s="114"/>
      <c r="GK54" s="114"/>
      <c r="GL54" s="114"/>
      <c r="GM54" s="114"/>
      <c r="GN54" s="114"/>
      <c r="GO54" s="114"/>
      <c r="GP54" s="114"/>
      <c r="GQ54" s="114"/>
      <c r="GR54" s="114"/>
      <c r="GS54" s="114"/>
      <c r="GT54" s="114"/>
      <c r="GU54" s="114"/>
      <c r="GV54" s="114"/>
      <c r="GW54" s="114"/>
      <c r="GX54" s="114"/>
      <c r="GY54" s="114"/>
      <c r="GZ54" s="114"/>
      <c r="HA54" s="114"/>
      <c r="HB54" s="114"/>
      <c r="HC54" s="114"/>
      <c r="HD54" s="114"/>
      <c r="HE54" s="114"/>
      <c r="HF54" s="114"/>
      <c r="HG54" s="114"/>
      <c r="HH54" s="114"/>
      <c r="HI54" s="114"/>
      <c r="HJ54" s="114"/>
      <c r="HK54" s="114"/>
      <c r="HL54" s="114"/>
      <c r="HM54" s="114"/>
      <c r="HN54" s="114"/>
      <c r="HO54" s="114"/>
      <c r="HP54" s="114"/>
      <c r="HQ54" s="114"/>
      <c r="HR54" s="114"/>
      <c r="HS54" s="114"/>
      <c r="HT54" s="114"/>
      <c r="HU54" s="114"/>
      <c r="HV54" s="114"/>
      <c r="HW54" s="114"/>
      <c r="HX54" s="114"/>
      <c r="HY54" s="114"/>
      <c r="HZ54" s="114"/>
      <c r="IA54" s="114"/>
      <c r="IB54" s="114"/>
      <c r="IC54" s="114"/>
      <c r="ID54" s="114"/>
      <c r="IE54" s="114"/>
      <c r="IF54" s="114"/>
      <c r="IG54" s="114"/>
      <c r="IH54" s="114"/>
      <c r="II54" s="114"/>
      <c r="IJ54" s="114"/>
      <c r="IK54" s="114"/>
      <c r="IL54" s="114"/>
      <c r="IM54" s="114"/>
    </row>
    <row r="55" spans="1:247" s="49" customFormat="1">
      <c r="A55" s="75" t="s">
        <v>81</v>
      </c>
      <c r="B55" s="75"/>
      <c r="C55" s="76"/>
      <c r="D55" s="125">
        <v>17.043077669953053</v>
      </c>
      <c r="E55" s="126">
        <v>17.100000000000001</v>
      </c>
      <c r="F55" s="136">
        <v>0.57000000000000006</v>
      </c>
      <c r="G55" s="77"/>
      <c r="H55" s="77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14"/>
      <c r="BO55" s="114"/>
      <c r="BP55" s="114"/>
      <c r="BQ55" s="114"/>
      <c r="BR55" s="114"/>
      <c r="BS55" s="114"/>
      <c r="BT55" s="114"/>
      <c r="BU55" s="114"/>
      <c r="BV55" s="114"/>
      <c r="BW55" s="114"/>
      <c r="BX55" s="114"/>
      <c r="BY55" s="114"/>
      <c r="BZ55" s="114"/>
      <c r="CA55" s="114"/>
      <c r="CB55" s="114"/>
      <c r="CC55" s="114"/>
      <c r="CD55" s="114"/>
      <c r="CE55" s="114"/>
      <c r="CF55" s="114"/>
      <c r="CG55" s="114"/>
      <c r="CH55" s="114"/>
      <c r="CI55" s="114"/>
      <c r="CJ55" s="114"/>
      <c r="CK55" s="114"/>
      <c r="CL55" s="114"/>
      <c r="CM55" s="114"/>
      <c r="CN55" s="114"/>
      <c r="CO55" s="114"/>
      <c r="CP55" s="114"/>
      <c r="CQ55" s="114"/>
      <c r="CR55" s="114"/>
      <c r="CS55" s="114"/>
      <c r="CT55" s="114"/>
      <c r="CU55" s="114"/>
      <c r="CV55" s="114"/>
      <c r="CW55" s="114"/>
      <c r="CX55" s="114"/>
      <c r="CY55" s="114"/>
      <c r="CZ55" s="114"/>
      <c r="DA55" s="114"/>
      <c r="DB55" s="114"/>
      <c r="DC55" s="114"/>
      <c r="DD55" s="114"/>
      <c r="DE55" s="114"/>
      <c r="DF55" s="114"/>
      <c r="DG55" s="114"/>
      <c r="DH55" s="114"/>
      <c r="DI55" s="114"/>
      <c r="DJ55" s="114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114"/>
      <c r="EW55" s="114"/>
      <c r="EX55" s="114"/>
      <c r="EY55" s="114"/>
      <c r="EZ55" s="114"/>
      <c r="FA55" s="114"/>
      <c r="FB55" s="114"/>
      <c r="FC55" s="114"/>
      <c r="FD55" s="114"/>
      <c r="FE55" s="114"/>
      <c r="FF55" s="114"/>
      <c r="FG55" s="114"/>
      <c r="FH55" s="114"/>
      <c r="FI55" s="114"/>
      <c r="FJ55" s="114"/>
      <c r="FK55" s="114"/>
      <c r="FL55" s="114"/>
      <c r="FM55" s="114"/>
      <c r="FN55" s="114"/>
      <c r="FO55" s="114"/>
      <c r="FP55" s="114"/>
      <c r="FQ55" s="114"/>
      <c r="FR55" s="114"/>
      <c r="FS55" s="114"/>
      <c r="FT55" s="114"/>
      <c r="FU55" s="114"/>
      <c r="FV55" s="114"/>
      <c r="FW55" s="114"/>
      <c r="FX55" s="114"/>
      <c r="FY55" s="114"/>
      <c r="FZ55" s="114"/>
      <c r="GA55" s="114"/>
      <c r="GB55" s="114"/>
      <c r="GC55" s="114"/>
      <c r="GD55" s="114"/>
      <c r="GE55" s="114"/>
      <c r="GF55" s="114"/>
      <c r="GG55" s="114"/>
      <c r="GH55" s="114"/>
      <c r="GI55" s="114"/>
      <c r="GJ55" s="114"/>
      <c r="GK55" s="114"/>
      <c r="GL55" s="114"/>
      <c r="GM55" s="114"/>
      <c r="GN55" s="114"/>
      <c r="GO55" s="114"/>
      <c r="GP55" s="114"/>
      <c r="GQ55" s="114"/>
      <c r="GR55" s="114"/>
      <c r="GS55" s="114"/>
      <c r="GT55" s="114"/>
      <c r="GU55" s="114"/>
      <c r="GV55" s="114"/>
      <c r="GW55" s="114"/>
      <c r="GX55" s="114"/>
      <c r="GY55" s="114"/>
      <c r="GZ55" s="114"/>
      <c r="HA55" s="114"/>
      <c r="HB55" s="114"/>
      <c r="HC55" s="114"/>
      <c r="HD55" s="114"/>
      <c r="HE55" s="114"/>
      <c r="HF55" s="114"/>
      <c r="HG55" s="114"/>
      <c r="HH55" s="114"/>
      <c r="HI55" s="114"/>
      <c r="HJ55" s="114"/>
      <c r="HK55" s="114"/>
      <c r="HL55" s="114"/>
      <c r="HM55" s="114"/>
      <c r="HN55" s="114"/>
      <c r="HO55" s="114"/>
      <c r="HP55" s="114"/>
      <c r="HQ55" s="114"/>
      <c r="HR55" s="114"/>
      <c r="HS55" s="114"/>
      <c r="HT55" s="114"/>
      <c r="HU55" s="114"/>
      <c r="HV55" s="114"/>
      <c r="HW55" s="114"/>
      <c r="HX55" s="114"/>
      <c r="HY55" s="114"/>
      <c r="HZ55" s="114"/>
      <c r="IA55" s="114"/>
      <c r="IB55" s="114"/>
      <c r="IC55" s="114"/>
      <c r="ID55" s="114"/>
      <c r="IE55" s="114"/>
      <c r="IF55" s="114"/>
      <c r="IG55" s="114"/>
      <c r="IH55" s="114"/>
      <c r="II55" s="114"/>
      <c r="IJ55" s="114"/>
      <c r="IK55" s="114"/>
      <c r="IL55" s="114"/>
      <c r="IM55" s="114"/>
    </row>
    <row r="56" spans="1:247" s="49" customFormat="1">
      <c r="A56" s="78" t="s">
        <v>82</v>
      </c>
      <c r="B56" s="78"/>
      <c r="C56" s="79"/>
      <c r="D56" s="137">
        <v>22.724103559937404</v>
      </c>
      <c r="E56" s="138">
        <v>22.8</v>
      </c>
      <c r="F56" s="139">
        <v>0.76</v>
      </c>
      <c r="G56" s="77"/>
      <c r="H56" s="77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/>
      <c r="BP56" s="114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/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4"/>
      <c r="DA56" s="114"/>
      <c r="DB56" s="114"/>
      <c r="DC56" s="114"/>
      <c r="DD56" s="114"/>
      <c r="DE56" s="114"/>
      <c r="DF56" s="114"/>
      <c r="DG56" s="114"/>
      <c r="DH56" s="114"/>
      <c r="DI56" s="114"/>
      <c r="DJ56" s="114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114"/>
      <c r="EW56" s="114"/>
      <c r="EX56" s="114"/>
      <c r="EY56" s="114"/>
      <c r="EZ56" s="114"/>
      <c r="FA56" s="114"/>
      <c r="FB56" s="114"/>
      <c r="FC56" s="114"/>
      <c r="FD56" s="114"/>
      <c r="FE56" s="114"/>
      <c r="FF56" s="114"/>
      <c r="FG56" s="114"/>
      <c r="FH56" s="114"/>
      <c r="FI56" s="114"/>
      <c r="FJ56" s="114"/>
      <c r="FK56" s="114"/>
      <c r="FL56" s="114"/>
      <c r="FM56" s="114"/>
      <c r="FN56" s="114"/>
      <c r="FO56" s="114"/>
      <c r="FP56" s="114"/>
      <c r="FQ56" s="114"/>
      <c r="FR56" s="114"/>
      <c r="FS56" s="114"/>
      <c r="FT56" s="114"/>
      <c r="FU56" s="114"/>
      <c r="FV56" s="114"/>
      <c r="FW56" s="114"/>
      <c r="FX56" s="114"/>
      <c r="FY56" s="114"/>
      <c r="FZ56" s="114"/>
      <c r="GA56" s="114"/>
      <c r="GB56" s="114"/>
      <c r="GC56" s="114"/>
      <c r="GD56" s="114"/>
      <c r="GE56" s="114"/>
      <c r="GF56" s="114"/>
      <c r="GG56" s="114"/>
      <c r="GH56" s="114"/>
      <c r="GI56" s="114"/>
      <c r="GJ56" s="114"/>
      <c r="GK56" s="114"/>
      <c r="GL56" s="114"/>
      <c r="GM56" s="114"/>
      <c r="GN56" s="114"/>
      <c r="GO56" s="114"/>
      <c r="GP56" s="114"/>
      <c r="GQ56" s="114"/>
      <c r="GR56" s="114"/>
      <c r="GS56" s="114"/>
      <c r="GT56" s="114"/>
      <c r="GU56" s="114"/>
      <c r="GV56" s="114"/>
      <c r="GW56" s="114"/>
      <c r="GX56" s="114"/>
      <c r="GY56" s="114"/>
      <c r="GZ56" s="114"/>
      <c r="HA56" s="114"/>
      <c r="HB56" s="114"/>
      <c r="HC56" s="114"/>
      <c r="HD56" s="114"/>
      <c r="HE56" s="114"/>
      <c r="HF56" s="114"/>
      <c r="HG56" s="114"/>
      <c r="HH56" s="114"/>
      <c r="HI56" s="114"/>
      <c r="HJ56" s="114"/>
      <c r="HK56" s="114"/>
      <c r="HL56" s="114"/>
      <c r="HM56" s="114"/>
      <c r="HN56" s="114"/>
      <c r="HO56" s="114"/>
      <c r="HP56" s="114"/>
      <c r="HQ56" s="114"/>
      <c r="HR56" s="114"/>
      <c r="HS56" s="114"/>
      <c r="HT56" s="114"/>
      <c r="HU56" s="114"/>
      <c r="HV56" s="114"/>
      <c r="HW56" s="114"/>
      <c r="HX56" s="114"/>
      <c r="HY56" s="114"/>
      <c r="HZ56" s="114"/>
      <c r="IA56" s="114"/>
      <c r="IB56" s="114"/>
      <c r="IC56" s="114"/>
      <c r="ID56" s="114"/>
      <c r="IE56" s="114"/>
      <c r="IF56" s="114"/>
      <c r="IG56" s="114"/>
      <c r="IH56" s="114"/>
      <c r="II56" s="114"/>
      <c r="IJ56" s="114"/>
      <c r="IK56" s="114"/>
      <c r="IL56" s="114"/>
      <c r="IM56" s="114"/>
    </row>
    <row r="57" spans="1:247" s="49" customFormat="1">
      <c r="A57" s="160" t="s">
        <v>83</v>
      </c>
      <c r="B57" s="160"/>
      <c r="C57" s="160"/>
      <c r="D57" s="160"/>
      <c r="E57" s="160"/>
      <c r="F57" s="160"/>
      <c r="G57" s="77"/>
      <c r="H57" s="77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/>
      <c r="BK57" s="114"/>
      <c r="BL57" s="114"/>
      <c r="BM57" s="114"/>
      <c r="BN57" s="114"/>
      <c r="BO57" s="114"/>
      <c r="BP57" s="114"/>
      <c r="BQ57" s="114"/>
      <c r="BR57" s="114"/>
      <c r="BS57" s="114"/>
      <c r="BT57" s="114"/>
      <c r="BU57" s="114"/>
      <c r="BV57" s="114"/>
      <c r="BW57" s="114"/>
      <c r="BX57" s="114"/>
      <c r="BY57" s="114"/>
      <c r="BZ57" s="114"/>
      <c r="CA57" s="114"/>
      <c r="CB57" s="114"/>
      <c r="CC57" s="114"/>
      <c r="CD57" s="114"/>
      <c r="CE57" s="114"/>
      <c r="CF57" s="114"/>
      <c r="CG57" s="114"/>
      <c r="CH57" s="114"/>
      <c r="CI57" s="114"/>
      <c r="CJ57" s="114"/>
      <c r="CK57" s="114"/>
      <c r="CL57" s="114"/>
      <c r="CM57" s="114"/>
      <c r="CN57" s="114"/>
      <c r="CO57" s="114"/>
      <c r="CP57" s="114"/>
      <c r="CQ57" s="114"/>
      <c r="CR57" s="114"/>
      <c r="CS57" s="114"/>
      <c r="CT57" s="114"/>
      <c r="CU57" s="114"/>
      <c r="CV57" s="114"/>
      <c r="CW57" s="114"/>
      <c r="CX57" s="114"/>
      <c r="CY57" s="114"/>
      <c r="CZ57" s="114"/>
      <c r="DA57" s="114"/>
      <c r="DB57" s="114"/>
      <c r="DC57" s="114"/>
      <c r="DD57" s="114"/>
      <c r="DE57" s="114"/>
      <c r="DF57" s="114"/>
      <c r="DG57" s="114"/>
      <c r="DH57" s="114"/>
      <c r="DI57" s="114"/>
      <c r="DJ57" s="114"/>
      <c r="DK57" s="114"/>
      <c r="DL57" s="114"/>
      <c r="DM57" s="114"/>
      <c r="DN57" s="114"/>
      <c r="DO57" s="114"/>
      <c r="DP57" s="114"/>
      <c r="DQ57" s="114"/>
      <c r="DR57" s="114"/>
      <c r="DS57" s="114"/>
      <c r="DT57" s="114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114"/>
      <c r="EW57" s="114"/>
      <c r="EX57" s="114"/>
      <c r="EY57" s="114"/>
      <c r="EZ57" s="114"/>
      <c r="FA57" s="114"/>
      <c r="FB57" s="114"/>
      <c r="FC57" s="114"/>
      <c r="FD57" s="114"/>
      <c r="FE57" s="114"/>
      <c r="FF57" s="114"/>
      <c r="FG57" s="114"/>
      <c r="FH57" s="114"/>
      <c r="FI57" s="114"/>
      <c r="FJ57" s="114"/>
      <c r="FK57" s="114"/>
      <c r="FL57" s="114"/>
      <c r="FM57" s="114"/>
      <c r="FN57" s="114"/>
      <c r="FO57" s="114"/>
      <c r="FP57" s="114"/>
      <c r="FQ57" s="114"/>
      <c r="FR57" s="114"/>
      <c r="FS57" s="114"/>
      <c r="FT57" s="114"/>
      <c r="FU57" s="114"/>
      <c r="FV57" s="114"/>
      <c r="FW57" s="114"/>
      <c r="FX57" s="114"/>
      <c r="FY57" s="114"/>
      <c r="FZ57" s="114"/>
      <c r="GA57" s="114"/>
      <c r="GB57" s="114"/>
      <c r="GC57" s="114"/>
      <c r="GD57" s="114"/>
      <c r="GE57" s="114"/>
      <c r="GF57" s="114"/>
      <c r="GG57" s="114"/>
      <c r="GH57" s="114"/>
      <c r="GI57" s="114"/>
      <c r="GJ57" s="114"/>
      <c r="GK57" s="114"/>
      <c r="GL57" s="114"/>
      <c r="GM57" s="114"/>
      <c r="GN57" s="114"/>
      <c r="GO57" s="114"/>
      <c r="GP57" s="114"/>
      <c r="GQ57" s="114"/>
      <c r="GR57" s="114"/>
      <c r="GS57" s="114"/>
      <c r="GT57" s="114"/>
      <c r="GU57" s="114"/>
      <c r="GV57" s="114"/>
      <c r="GW57" s="114"/>
      <c r="GX57" s="114"/>
      <c r="GY57" s="114"/>
      <c r="GZ57" s="114"/>
      <c r="HA57" s="114"/>
      <c r="HB57" s="114"/>
      <c r="HC57" s="114"/>
      <c r="HD57" s="114"/>
      <c r="HE57" s="114"/>
      <c r="HF57" s="114"/>
      <c r="HG57" s="114"/>
      <c r="HH57" s="114"/>
      <c r="HI57" s="114"/>
      <c r="HJ57" s="114"/>
      <c r="HK57" s="114"/>
      <c r="HL57" s="114"/>
      <c r="HM57" s="114"/>
      <c r="HN57" s="114"/>
      <c r="HO57" s="114"/>
      <c r="HP57" s="114"/>
      <c r="HQ57" s="114"/>
      <c r="HR57" s="114"/>
      <c r="HS57" s="114"/>
      <c r="HT57" s="114"/>
      <c r="HU57" s="114"/>
      <c r="HV57" s="114"/>
      <c r="HW57" s="114"/>
      <c r="HX57" s="114"/>
      <c r="HY57" s="114"/>
      <c r="HZ57" s="114"/>
      <c r="IA57" s="114"/>
      <c r="IB57" s="114"/>
      <c r="IC57" s="114"/>
      <c r="ID57" s="114"/>
      <c r="IE57" s="114"/>
      <c r="IF57" s="114"/>
      <c r="IG57" s="114"/>
      <c r="IH57" s="114"/>
      <c r="II57" s="114"/>
      <c r="IJ57" s="114"/>
      <c r="IK57" s="114"/>
      <c r="IL57" s="114"/>
      <c r="IM57" s="114"/>
    </row>
    <row r="58" spans="1:247" s="49" customFormat="1">
      <c r="A58" s="75" t="s">
        <v>79</v>
      </c>
      <c r="B58" s="75"/>
      <c r="C58" s="76"/>
      <c r="D58" s="125">
        <v>22.724103559937404</v>
      </c>
      <c r="E58" s="126">
        <v>22.8</v>
      </c>
      <c r="F58" s="136">
        <v>0.76</v>
      </c>
      <c r="G58" s="77"/>
      <c r="H58" s="77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4"/>
      <c r="BR58" s="114"/>
      <c r="BS58" s="114"/>
      <c r="BT58" s="114"/>
      <c r="BU58" s="114"/>
      <c r="BV58" s="114"/>
      <c r="BW58" s="114"/>
      <c r="BX58" s="114"/>
      <c r="BY58" s="114"/>
      <c r="BZ58" s="114"/>
      <c r="CA58" s="114"/>
      <c r="CB58" s="114"/>
      <c r="CC58" s="114"/>
      <c r="CD58" s="114"/>
      <c r="CE58" s="114"/>
      <c r="CF58" s="114"/>
      <c r="CG58" s="114"/>
      <c r="CH58" s="114"/>
      <c r="CI58" s="114"/>
      <c r="CJ58" s="114"/>
      <c r="CK58" s="114"/>
      <c r="CL58" s="114"/>
      <c r="CM58" s="114"/>
      <c r="CN58" s="114"/>
      <c r="CO58" s="114"/>
      <c r="CP58" s="114"/>
      <c r="CQ58" s="114"/>
      <c r="CR58" s="114"/>
      <c r="CS58" s="114"/>
      <c r="CT58" s="114"/>
      <c r="CU58" s="114"/>
      <c r="CV58" s="114"/>
      <c r="CW58" s="114"/>
      <c r="CX58" s="114"/>
      <c r="CY58" s="114"/>
      <c r="CZ58" s="114"/>
      <c r="DA58" s="114"/>
      <c r="DB58" s="114"/>
      <c r="DC58" s="114"/>
      <c r="DD58" s="114"/>
      <c r="DE58" s="114"/>
      <c r="DF58" s="114"/>
      <c r="DG58" s="114"/>
      <c r="DH58" s="114"/>
      <c r="DI58" s="114"/>
      <c r="DJ58" s="114"/>
      <c r="DK58" s="114"/>
      <c r="DL58" s="114"/>
      <c r="DM58" s="114"/>
      <c r="DN58" s="114"/>
      <c r="DO58" s="114"/>
      <c r="DP58" s="114"/>
      <c r="DQ58" s="114"/>
      <c r="DR58" s="114"/>
      <c r="DS58" s="114"/>
      <c r="DT58" s="114"/>
      <c r="DU58" s="114"/>
      <c r="DV58" s="114"/>
      <c r="DW58" s="114"/>
      <c r="DX58" s="114"/>
      <c r="DY58" s="114"/>
      <c r="DZ58" s="114"/>
      <c r="EA58" s="114"/>
      <c r="EB58" s="114"/>
      <c r="EC58" s="114"/>
      <c r="ED58" s="114"/>
      <c r="EE58" s="114"/>
      <c r="EF58" s="114"/>
      <c r="EG58" s="114"/>
      <c r="EH58" s="114"/>
      <c r="EI58" s="114"/>
      <c r="EJ58" s="114"/>
      <c r="EK58" s="114"/>
      <c r="EL58" s="114"/>
      <c r="EM58" s="114"/>
      <c r="EN58" s="114"/>
      <c r="EO58" s="114"/>
      <c r="EP58" s="114"/>
      <c r="EQ58" s="114"/>
      <c r="ER58" s="114"/>
      <c r="ES58" s="114"/>
      <c r="ET58" s="114"/>
      <c r="EU58" s="114"/>
      <c r="EV58" s="114"/>
      <c r="EW58" s="114"/>
      <c r="EX58" s="114"/>
      <c r="EY58" s="114"/>
      <c r="EZ58" s="114"/>
      <c r="FA58" s="114"/>
      <c r="FB58" s="114"/>
      <c r="FC58" s="114"/>
      <c r="FD58" s="114"/>
      <c r="FE58" s="114"/>
      <c r="FF58" s="114"/>
      <c r="FG58" s="114"/>
      <c r="FH58" s="114"/>
      <c r="FI58" s="114"/>
      <c r="FJ58" s="114"/>
      <c r="FK58" s="114"/>
      <c r="FL58" s="114"/>
      <c r="FM58" s="114"/>
      <c r="FN58" s="114"/>
      <c r="FO58" s="114"/>
      <c r="FP58" s="114"/>
      <c r="FQ58" s="114"/>
      <c r="FR58" s="114"/>
      <c r="FS58" s="114"/>
      <c r="FT58" s="114"/>
      <c r="FU58" s="114"/>
      <c r="FV58" s="114"/>
      <c r="FW58" s="114"/>
      <c r="FX58" s="114"/>
      <c r="FY58" s="114"/>
      <c r="FZ58" s="114"/>
      <c r="GA58" s="114"/>
      <c r="GB58" s="114"/>
      <c r="GC58" s="114"/>
      <c r="GD58" s="114"/>
      <c r="GE58" s="114"/>
      <c r="GF58" s="114"/>
      <c r="GG58" s="114"/>
      <c r="GH58" s="114"/>
      <c r="GI58" s="114"/>
      <c r="GJ58" s="114"/>
      <c r="GK58" s="114"/>
      <c r="GL58" s="114"/>
      <c r="GM58" s="114"/>
      <c r="GN58" s="114"/>
      <c r="GO58" s="114"/>
      <c r="GP58" s="114"/>
      <c r="GQ58" s="114"/>
      <c r="GR58" s="114"/>
      <c r="GS58" s="114"/>
      <c r="GT58" s="114"/>
      <c r="GU58" s="114"/>
      <c r="GV58" s="114"/>
      <c r="GW58" s="114"/>
      <c r="GX58" s="114"/>
      <c r="GY58" s="114"/>
      <c r="GZ58" s="114"/>
      <c r="HA58" s="114"/>
      <c r="HB58" s="114"/>
      <c r="HC58" s="114"/>
      <c r="HD58" s="114"/>
      <c r="HE58" s="114"/>
      <c r="HF58" s="114"/>
      <c r="HG58" s="114"/>
      <c r="HH58" s="114"/>
      <c r="HI58" s="114"/>
      <c r="HJ58" s="114"/>
      <c r="HK58" s="114"/>
      <c r="HL58" s="114"/>
      <c r="HM58" s="114"/>
      <c r="HN58" s="114"/>
      <c r="HO58" s="114"/>
      <c r="HP58" s="114"/>
      <c r="HQ58" s="114"/>
      <c r="HR58" s="114"/>
      <c r="HS58" s="114"/>
      <c r="HT58" s="114"/>
      <c r="HU58" s="114"/>
      <c r="HV58" s="114"/>
      <c r="HW58" s="114"/>
      <c r="HX58" s="114"/>
      <c r="HY58" s="114"/>
      <c r="HZ58" s="114"/>
      <c r="IA58" s="114"/>
      <c r="IB58" s="114"/>
      <c r="IC58" s="114"/>
      <c r="ID58" s="114"/>
      <c r="IE58" s="114"/>
      <c r="IF58" s="114"/>
      <c r="IG58" s="114"/>
      <c r="IH58" s="114"/>
      <c r="II58" s="114"/>
      <c r="IJ58" s="114"/>
      <c r="IK58" s="114"/>
      <c r="IL58" s="114"/>
      <c r="IM58" s="114"/>
    </row>
    <row r="59" spans="1:247" s="49" customFormat="1">
      <c r="A59" s="75" t="s">
        <v>84</v>
      </c>
      <c r="B59" s="75"/>
      <c r="C59" s="76"/>
      <c r="D59" s="125">
        <v>22.724103559937404</v>
      </c>
      <c r="E59" s="126">
        <v>22.8</v>
      </c>
      <c r="F59" s="136">
        <v>0.76</v>
      </c>
      <c r="G59" s="77"/>
      <c r="H59" s="77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4"/>
      <c r="BS59" s="114"/>
      <c r="BT59" s="114"/>
      <c r="BU59" s="114"/>
      <c r="BV59" s="114"/>
      <c r="BW59" s="114"/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M59" s="114"/>
      <c r="CN59" s="114"/>
      <c r="CO59" s="114"/>
      <c r="CP59" s="114"/>
      <c r="CQ59" s="114"/>
      <c r="CR59" s="114"/>
      <c r="CS59" s="114"/>
      <c r="CT59" s="114"/>
      <c r="CU59" s="114"/>
      <c r="CV59" s="114"/>
      <c r="CW59" s="114"/>
      <c r="CX59" s="114"/>
      <c r="CY59" s="114"/>
      <c r="CZ59" s="114"/>
      <c r="DA59" s="114"/>
      <c r="DB59" s="114"/>
      <c r="DC59" s="114"/>
      <c r="DD59" s="114"/>
      <c r="DE59" s="114"/>
      <c r="DF59" s="114"/>
      <c r="DG59" s="114"/>
      <c r="DH59" s="114"/>
      <c r="DI59" s="114"/>
      <c r="DJ59" s="114"/>
      <c r="DK59" s="114"/>
      <c r="DL59" s="114"/>
      <c r="DM59" s="114"/>
      <c r="DN59" s="114"/>
      <c r="DO59" s="114"/>
      <c r="DP59" s="114"/>
      <c r="DQ59" s="114"/>
      <c r="DR59" s="114"/>
      <c r="DS59" s="114"/>
      <c r="DT59" s="114"/>
      <c r="DU59" s="114"/>
      <c r="DV59" s="114"/>
      <c r="DW59" s="114"/>
      <c r="DX59" s="114"/>
      <c r="DY59" s="114"/>
      <c r="DZ59" s="114"/>
      <c r="EA59" s="114"/>
      <c r="EB59" s="114"/>
      <c r="EC59" s="114"/>
      <c r="ED59" s="114"/>
      <c r="EE59" s="114"/>
      <c r="EF59" s="114"/>
      <c r="EG59" s="114"/>
      <c r="EH59" s="114"/>
      <c r="EI59" s="114"/>
      <c r="EJ59" s="114"/>
      <c r="EK59" s="114"/>
      <c r="EL59" s="114"/>
      <c r="EM59" s="114"/>
      <c r="EN59" s="114"/>
      <c r="EO59" s="114"/>
      <c r="EP59" s="114"/>
      <c r="EQ59" s="114"/>
      <c r="ER59" s="114"/>
      <c r="ES59" s="114"/>
      <c r="ET59" s="114"/>
      <c r="EU59" s="114"/>
      <c r="EV59" s="114"/>
      <c r="EW59" s="114"/>
      <c r="EX59" s="114"/>
      <c r="EY59" s="114"/>
      <c r="EZ59" s="114"/>
      <c r="FA59" s="114"/>
      <c r="FB59" s="114"/>
      <c r="FC59" s="114"/>
      <c r="FD59" s="114"/>
      <c r="FE59" s="114"/>
      <c r="FF59" s="114"/>
      <c r="FG59" s="114"/>
      <c r="FH59" s="114"/>
      <c r="FI59" s="114"/>
      <c r="FJ59" s="114"/>
      <c r="FK59" s="114"/>
      <c r="FL59" s="114"/>
      <c r="FM59" s="114"/>
      <c r="FN59" s="114"/>
      <c r="FO59" s="114"/>
      <c r="FP59" s="114"/>
      <c r="FQ59" s="114"/>
      <c r="FR59" s="114"/>
      <c r="FS59" s="114"/>
      <c r="FT59" s="114"/>
      <c r="FU59" s="114"/>
      <c r="FV59" s="114"/>
      <c r="FW59" s="114"/>
      <c r="FX59" s="114"/>
      <c r="FY59" s="114"/>
      <c r="FZ59" s="114"/>
      <c r="GA59" s="114"/>
      <c r="GB59" s="114"/>
      <c r="GC59" s="114"/>
      <c r="GD59" s="114"/>
      <c r="GE59" s="114"/>
      <c r="GF59" s="114"/>
      <c r="GG59" s="114"/>
      <c r="GH59" s="114"/>
      <c r="GI59" s="114"/>
      <c r="GJ59" s="114"/>
      <c r="GK59" s="114"/>
      <c r="GL59" s="114"/>
      <c r="GM59" s="114"/>
      <c r="GN59" s="114"/>
      <c r="GO59" s="114"/>
      <c r="GP59" s="114"/>
      <c r="GQ59" s="114"/>
      <c r="GR59" s="114"/>
      <c r="GS59" s="114"/>
      <c r="GT59" s="114"/>
      <c r="GU59" s="114"/>
      <c r="GV59" s="114"/>
      <c r="GW59" s="114"/>
      <c r="GX59" s="114"/>
      <c r="GY59" s="114"/>
      <c r="GZ59" s="114"/>
      <c r="HA59" s="114"/>
      <c r="HB59" s="114"/>
      <c r="HC59" s="114"/>
      <c r="HD59" s="114"/>
      <c r="HE59" s="114"/>
      <c r="HF59" s="114"/>
      <c r="HG59" s="114"/>
      <c r="HH59" s="114"/>
      <c r="HI59" s="114"/>
      <c r="HJ59" s="114"/>
      <c r="HK59" s="114"/>
      <c r="HL59" s="114"/>
      <c r="HM59" s="114"/>
      <c r="HN59" s="114"/>
      <c r="HO59" s="114"/>
      <c r="HP59" s="114"/>
      <c r="HQ59" s="114"/>
      <c r="HR59" s="114"/>
      <c r="HS59" s="114"/>
      <c r="HT59" s="114"/>
      <c r="HU59" s="114"/>
      <c r="HV59" s="114"/>
      <c r="HW59" s="114"/>
      <c r="HX59" s="114"/>
      <c r="HY59" s="114"/>
      <c r="HZ59" s="114"/>
      <c r="IA59" s="114"/>
      <c r="IB59" s="114"/>
      <c r="IC59" s="114"/>
      <c r="ID59" s="114"/>
      <c r="IE59" s="114"/>
      <c r="IF59" s="114"/>
      <c r="IG59" s="114"/>
      <c r="IH59" s="114"/>
      <c r="II59" s="114"/>
      <c r="IJ59" s="114"/>
      <c r="IK59" s="114"/>
      <c r="IL59" s="114"/>
      <c r="IM59" s="114"/>
    </row>
    <row r="60" spans="1:247" s="49" customFormat="1">
      <c r="A60" s="78" t="s">
        <v>81</v>
      </c>
      <c r="B60" s="78"/>
      <c r="C60" s="79"/>
      <c r="D60" s="137">
        <v>28.405129449921755</v>
      </c>
      <c r="E60" s="138">
        <v>28.500000000000004</v>
      </c>
      <c r="F60" s="139">
        <v>0.95000000000000007</v>
      </c>
      <c r="G60" s="77"/>
      <c r="H60" s="77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4"/>
      <c r="BQ60" s="114"/>
      <c r="BR60" s="114"/>
      <c r="BS60" s="114"/>
      <c r="BT60" s="114"/>
      <c r="BU60" s="114"/>
      <c r="BV60" s="114"/>
      <c r="BW60" s="114"/>
      <c r="BX60" s="114"/>
      <c r="BY60" s="114"/>
      <c r="BZ60" s="114"/>
      <c r="CA60" s="114"/>
      <c r="CB60" s="114"/>
      <c r="CC60" s="114"/>
      <c r="CD60" s="114"/>
      <c r="CE60" s="114"/>
      <c r="CF60" s="114"/>
      <c r="CG60" s="114"/>
      <c r="CH60" s="114"/>
      <c r="CI60" s="114"/>
      <c r="CJ60" s="114"/>
      <c r="CK60" s="114"/>
      <c r="CL60" s="114"/>
      <c r="CM60" s="114"/>
      <c r="CN60" s="114"/>
      <c r="CO60" s="114"/>
      <c r="CP60" s="114"/>
      <c r="CQ60" s="114"/>
      <c r="CR60" s="114"/>
      <c r="CS60" s="114"/>
      <c r="CT60" s="114"/>
      <c r="CU60" s="114"/>
      <c r="CV60" s="114"/>
      <c r="CW60" s="114"/>
      <c r="CX60" s="114"/>
      <c r="CY60" s="114"/>
      <c r="CZ60" s="114"/>
      <c r="DA60" s="114"/>
      <c r="DB60" s="114"/>
      <c r="DC60" s="114"/>
      <c r="DD60" s="114"/>
      <c r="DE60" s="114"/>
      <c r="DF60" s="114"/>
      <c r="DG60" s="114"/>
      <c r="DH60" s="114"/>
      <c r="DI60" s="114"/>
      <c r="DJ60" s="114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114"/>
      <c r="EZ60" s="114"/>
      <c r="FA60" s="114"/>
      <c r="FB60" s="114"/>
      <c r="FC60" s="114"/>
      <c r="FD60" s="114"/>
      <c r="FE60" s="114"/>
      <c r="FF60" s="114"/>
      <c r="FG60" s="114"/>
      <c r="FH60" s="114"/>
      <c r="FI60" s="114"/>
      <c r="FJ60" s="114"/>
      <c r="FK60" s="114"/>
      <c r="FL60" s="114"/>
      <c r="FM60" s="114"/>
      <c r="FN60" s="114"/>
      <c r="FO60" s="114"/>
      <c r="FP60" s="114"/>
      <c r="FQ60" s="114"/>
      <c r="FR60" s="114"/>
      <c r="FS60" s="114"/>
      <c r="FT60" s="114"/>
      <c r="FU60" s="114"/>
      <c r="FV60" s="114"/>
      <c r="FW60" s="114"/>
      <c r="FX60" s="114"/>
      <c r="FY60" s="114"/>
      <c r="FZ60" s="114"/>
      <c r="GA60" s="114"/>
      <c r="GB60" s="114"/>
      <c r="GC60" s="114"/>
      <c r="GD60" s="114"/>
      <c r="GE60" s="114"/>
      <c r="GF60" s="114"/>
      <c r="GG60" s="114"/>
      <c r="GH60" s="114"/>
      <c r="GI60" s="114"/>
      <c r="GJ60" s="114"/>
      <c r="GK60" s="114"/>
      <c r="GL60" s="114"/>
      <c r="GM60" s="114"/>
      <c r="GN60" s="114"/>
      <c r="GO60" s="114"/>
      <c r="GP60" s="114"/>
      <c r="GQ60" s="114"/>
      <c r="GR60" s="114"/>
      <c r="GS60" s="114"/>
      <c r="GT60" s="114"/>
      <c r="GU60" s="114"/>
      <c r="GV60" s="114"/>
      <c r="GW60" s="114"/>
      <c r="GX60" s="114"/>
      <c r="GY60" s="114"/>
      <c r="GZ60" s="114"/>
      <c r="HA60" s="114"/>
      <c r="HB60" s="114"/>
      <c r="HC60" s="114"/>
      <c r="HD60" s="114"/>
      <c r="HE60" s="114"/>
      <c r="HF60" s="114"/>
      <c r="HG60" s="114"/>
      <c r="HH60" s="114"/>
      <c r="HI60" s="114"/>
      <c r="HJ60" s="114"/>
      <c r="HK60" s="114"/>
      <c r="HL60" s="114"/>
      <c r="HM60" s="114"/>
      <c r="HN60" s="114"/>
      <c r="HO60" s="114"/>
      <c r="HP60" s="114"/>
      <c r="HQ60" s="114"/>
      <c r="HR60" s="114"/>
      <c r="HS60" s="114"/>
      <c r="HT60" s="114"/>
      <c r="HU60" s="114"/>
      <c r="HV60" s="114"/>
      <c r="HW60" s="114"/>
      <c r="HX60" s="114"/>
      <c r="HY60" s="114"/>
      <c r="HZ60" s="114"/>
      <c r="IA60" s="114"/>
      <c r="IB60" s="114"/>
      <c r="IC60" s="114"/>
      <c r="ID60" s="114"/>
      <c r="IE60" s="114"/>
      <c r="IF60" s="114"/>
      <c r="IG60" s="114"/>
      <c r="IH60" s="114"/>
      <c r="II60" s="114"/>
      <c r="IJ60" s="114"/>
      <c r="IK60" s="114"/>
      <c r="IL60" s="114"/>
      <c r="IM60" s="114"/>
    </row>
    <row r="61" spans="1:247" s="49" customFormat="1">
      <c r="A61" s="80" t="s">
        <v>82</v>
      </c>
      <c r="B61" s="80"/>
      <c r="C61" s="81"/>
      <c r="D61" s="140">
        <v>34.086155339906107</v>
      </c>
      <c r="E61" s="126">
        <v>34.200000000000003</v>
      </c>
      <c r="F61" s="136">
        <v>1.1400000000000001</v>
      </c>
      <c r="G61" s="77"/>
      <c r="H61" s="77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4"/>
      <c r="BR61" s="114"/>
      <c r="BS61" s="114"/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  <c r="CZ61" s="114"/>
      <c r="DA61" s="114"/>
      <c r="DB61" s="114"/>
      <c r="DC61" s="114"/>
      <c r="DD61" s="114"/>
      <c r="DE61" s="114"/>
      <c r="DF61" s="114"/>
      <c r="DG61" s="114"/>
      <c r="DH61" s="114"/>
      <c r="DI61" s="114"/>
      <c r="DJ61" s="114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  <c r="FB61" s="114"/>
      <c r="FC61" s="114"/>
      <c r="FD61" s="114"/>
      <c r="FE61" s="114"/>
      <c r="FF61" s="114"/>
      <c r="FG61" s="114"/>
      <c r="FH61" s="114"/>
      <c r="FI61" s="114"/>
      <c r="FJ61" s="114"/>
      <c r="FK61" s="114"/>
      <c r="FL61" s="114"/>
      <c r="FM61" s="114"/>
      <c r="FN61" s="114"/>
      <c r="FO61" s="114"/>
      <c r="FP61" s="114"/>
      <c r="FQ61" s="114"/>
      <c r="FR61" s="114"/>
      <c r="FS61" s="114"/>
      <c r="FT61" s="114"/>
      <c r="FU61" s="114"/>
      <c r="FV61" s="114"/>
      <c r="FW61" s="114"/>
      <c r="FX61" s="114"/>
      <c r="FY61" s="114"/>
      <c r="FZ61" s="114"/>
      <c r="GA61" s="114"/>
      <c r="GB61" s="114"/>
      <c r="GC61" s="114"/>
      <c r="GD61" s="114"/>
      <c r="GE61" s="114"/>
      <c r="GF61" s="114"/>
      <c r="GG61" s="114"/>
      <c r="GH61" s="114"/>
      <c r="GI61" s="114"/>
      <c r="GJ61" s="114"/>
      <c r="GK61" s="114"/>
      <c r="GL61" s="114"/>
      <c r="GM61" s="114"/>
      <c r="GN61" s="114"/>
      <c r="GO61" s="114"/>
      <c r="GP61" s="114"/>
      <c r="GQ61" s="114"/>
      <c r="GR61" s="114"/>
      <c r="GS61" s="114"/>
      <c r="GT61" s="114"/>
      <c r="GU61" s="114"/>
      <c r="GV61" s="114"/>
      <c r="GW61" s="114"/>
      <c r="GX61" s="114"/>
      <c r="GY61" s="114"/>
      <c r="GZ61" s="114"/>
      <c r="HA61" s="114"/>
      <c r="HB61" s="114"/>
      <c r="HC61" s="114"/>
      <c r="HD61" s="114"/>
      <c r="HE61" s="114"/>
      <c r="HF61" s="114"/>
      <c r="HG61" s="114"/>
      <c r="HH61" s="114"/>
      <c r="HI61" s="114"/>
      <c r="HJ61" s="114"/>
      <c r="HK61" s="114"/>
      <c r="HL61" s="114"/>
      <c r="HM61" s="114"/>
      <c r="HN61" s="114"/>
      <c r="HO61" s="114"/>
      <c r="HP61" s="114"/>
      <c r="HQ61" s="114"/>
      <c r="HR61" s="114"/>
      <c r="HS61" s="114"/>
      <c r="HT61" s="114"/>
      <c r="HU61" s="114"/>
      <c r="HV61" s="114"/>
      <c r="HW61" s="114"/>
      <c r="HX61" s="114"/>
      <c r="HY61" s="114"/>
      <c r="HZ61" s="114"/>
      <c r="IA61" s="114"/>
      <c r="IB61" s="114"/>
      <c r="IC61" s="114"/>
      <c r="ID61" s="114"/>
      <c r="IE61" s="114"/>
      <c r="IF61" s="114"/>
      <c r="IG61" s="114"/>
      <c r="IH61" s="114"/>
      <c r="II61" s="114"/>
      <c r="IJ61" s="114"/>
      <c r="IK61" s="114"/>
      <c r="IL61" s="114"/>
      <c r="IM61" s="114"/>
    </row>
    <row r="62" spans="1:247" s="49" customFormat="1">
      <c r="A62" s="161" t="s">
        <v>85</v>
      </c>
      <c r="B62" s="162"/>
      <c r="C62" s="162"/>
      <c r="D62" s="162"/>
      <c r="E62" s="162"/>
      <c r="F62" s="162"/>
      <c r="G62" s="77"/>
      <c r="H62" s="77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114"/>
      <c r="CC62" s="114"/>
      <c r="CD62" s="114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114"/>
      <c r="CW62" s="114"/>
      <c r="CX62" s="114"/>
      <c r="CY62" s="114"/>
      <c r="CZ62" s="114"/>
      <c r="DA62" s="114"/>
      <c r="DB62" s="114"/>
      <c r="DC62" s="114"/>
      <c r="DD62" s="114"/>
      <c r="DE62" s="114"/>
      <c r="DF62" s="114"/>
      <c r="DG62" s="114"/>
      <c r="DH62" s="114"/>
      <c r="DI62" s="114"/>
      <c r="DJ62" s="114"/>
      <c r="DK62" s="114"/>
      <c r="DL62" s="114"/>
      <c r="DM62" s="114"/>
      <c r="DN62" s="114"/>
      <c r="DO62" s="114"/>
      <c r="DP62" s="114"/>
      <c r="DQ62" s="114"/>
      <c r="DR62" s="114"/>
      <c r="DS62" s="114"/>
      <c r="DT62" s="114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114"/>
      <c r="EW62" s="114"/>
      <c r="EX62" s="114"/>
      <c r="EY62" s="114"/>
      <c r="EZ62" s="114"/>
      <c r="FA62" s="114"/>
      <c r="FB62" s="114"/>
      <c r="FC62" s="114"/>
      <c r="FD62" s="114"/>
      <c r="FE62" s="114"/>
      <c r="FF62" s="114"/>
      <c r="FG62" s="114"/>
      <c r="FH62" s="114"/>
      <c r="FI62" s="114"/>
      <c r="FJ62" s="114"/>
      <c r="FK62" s="114"/>
      <c r="FL62" s="114"/>
      <c r="FM62" s="114"/>
      <c r="FN62" s="114"/>
      <c r="FO62" s="114"/>
      <c r="FP62" s="114"/>
      <c r="FQ62" s="114"/>
      <c r="FR62" s="114"/>
      <c r="FS62" s="114"/>
      <c r="FT62" s="114"/>
      <c r="FU62" s="114"/>
      <c r="FV62" s="114"/>
      <c r="FW62" s="114"/>
      <c r="FX62" s="114"/>
      <c r="FY62" s="114"/>
      <c r="FZ62" s="114"/>
      <c r="GA62" s="114"/>
      <c r="GB62" s="114"/>
      <c r="GC62" s="114"/>
      <c r="GD62" s="114"/>
      <c r="GE62" s="114"/>
      <c r="GF62" s="114"/>
      <c r="GG62" s="114"/>
      <c r="GH62" s="114"/>
      <c r="GI62" s="114"/>
      <c r="GJ62" s="114"/>
      <c r="GK62" s="114"/>
      <c r="GL62" s="114"/>
      <c r="GM62" s="114"/>
      <c r="GN62" s="114"/>
      <c r="GO62" s="114"/>
      <c r="GP62" s="114"/>
      <c r="GQ62" s="114"/>
      <c r="GR62" s="114"/>
      <c r="GS62" s="114"/>
      <c r="GT62" s="114"/>
      <c r="GU62" s="114"/>
      <c r="GV62" s="114"/>
      <c r="GW62" s="114"/>
      <c r="GX62" s="114"/>
      <c r="GY62" s="114"/>
      <c r="GZ62" s="114"/>
      <c r="HA62" s="114"/>
      <c r="HB62" s="114"/>
      <c r="HC62" s="114"/>
      <c r="HD62" s="114"/>
      <c r="HE62" s="114"/>
      <c r="HF62" s="114"/>
      <c r="HG62" s="114"/>
      <c r="HH62" s="114"/>
      <c r="HI62" s="114"/>
      <c r="HJ62" s="114"/>
      <c r="HK62" s="114"/>
      <c r="HL62" s="114"/>
      <c r="HM62" s="114"/>
      <c r="HN62" s="114"/>
      <c r="HO62" s="114"/>
      <c r="HP62" s="114"/>
      <c r="HQ62" s="114"/>
      <c r="HR62" s="114"/>
      <c r="HS62" s="114"/>
      <c r="HT62" s="114"/>
      <c r="HU62" s="114"/>
      <c r="HV62" s="114"/>
      <c r="HW62" s="114"/>
      <c r="HX62" s="114"/>
      <c r="HY62" s="114"/>
      <c r="HZ62" s="114"/>
      <c r="IA62" s="114"/>
      <c r="IB62" s="114"/>
      <c r="IC62" s="114"/>
      <c r="ID62" s="114"/>
      <c r="IE62" s="114"/>
      <c r="IF62" s="114"/>
      <c r="IG62" s="114"/>
      <c r="IH62" s="114"/>
      <c r="II62" s="114"/>
      <c r="IJ62" s="114"/>
      <c r="IK62" s="114"/>
      <c r="IL62" s="114"/>
      <c r="IM62" s="114"/>
    </row>
    <row r="63" spans="1:247" s="49" customFormat="1">
      <c r="A63" s="141" t="s">
        <v>86</v>
      </c>
      <c r="B63" s="142">
        <v>1</v>
      </c>
      <c r="C63" s="143"/>
      <c r="D63" s="144">
        <v>2.0658275963579458</v>
      </c>
      <c r="E63" s="126">
        <v>2.0699999999999998</v>
      </c>
      <c r="F63" s="136">
        <v>3.45</v>
      </c>
      <c r="G63" s="77"/>
      <c r="H63" s="77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4"/>
      <c r="BH63" s="114"/>
      <c r="BI63" s="114"/>
      <c r="BJ63" s="114"/>
      <c r="BK63" s="114"/>
      <c r="BL63" s="114"/>
      <c r="BM63" s="114"/>
      <c r="BN63" s="114"/>
      <c r="BO63" s="114"/>
      <c r="BP63" s="114"/>
      <c r="BQ63" s="114"/>
      <c r="BR63" s="114"/>
      <c r="BS63" s="114"/>
      <c r="BT63" s="114"/>
      <c r="BU63" s="114"/>
      <c r="BV63" s="114"/>
      <c r="BW63" s="114"/>
      <c r="BX63" s="114"/>
      <c r="BY63" s="114"/>
      <c r="BZ63" s="114"/>
      <c r="CA63" s="114"/>
      <c r="CB63" s="114"/>
      <c r="CC63" s="114"/>
      <c r="CD63" s="114"/>
      <c r="CE63" s="114"/>
      <c r="CF63" s="114"/>
      <c r="CG63" s="114"/>
      <c r="CH63" s="114"/>
      <c r="CI63" s="114"/>
      <c r="CJ63" s="114"/>
      <c r="CK63" s="114"/>
      <c r="CL63" s="114"/>
      <c r="CM63" s="114"/>
      <c r="CN63" s="114"/>
      <c r="CO63" s="114"/>
      <c r="CP63" s="114"/>
      <c r="CQ63" s="114"/>
      <c r="CR63" s="114"/>
      <c r="CS63" s="114"/>
      <c r="CT63" s="114"/>
      <c r="CU63" s="114"/>
      <c r="CV63" s="114"/>
      <c r="CW63" s="114"/>
      <c r="CX63" s="114"/>
      <c r="CY63" s="114"/>
      <c r="CZ63" s="114"/>
      <c r="DA63" s="114"/>
      <c r="DB63" s="114"/>
      <c r="DC63" s="114"/>
      <c r="DD63" s="114"/>
      <c r="DE63" s="114"/>
      <c r="DF63" s="114"/>
      <c r="DG63" s="114"/>
      <c r="DH63" s="114"/>
      <c r="DI63" s="114"/>
      <c r="DJ63" s="114"/>
      <c r="DK63" s="114"/>
      <c r="DL63" s="114"/>
      <c r="DM63" s="114"/>
      <c r="DN63" s="114"/>
      <c r="DO63" s="114"/>
      <c r="DP63" s="114"/>
      <c r="DQ63" s="114"/>
      <c r="DR63" s="114"/>
      <c r="DS63" s="114"/>
      <c r="DT63" s="114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114"/>
      <c r="EW63" s="114"/>
      <c r="EX63" s="114"/>
      <c r="EY63" s="114"/>
      <c r="EZ63" s="114"/>
      <c r="FA63" s="114"/>
      <c r="FB63" s="114"/>
      <c r="FC63" s="114"/>
      <c r="FD63" s="114"/>
      <c r="FE63" s="114"/>
      <c r="FF63" s="114"/>
      <c r="FG63" s="114"/>
      <c r="FH63" s="114"/>
      <c r="FI63" s="114"/>
      <c r="FJ63" s="114"/>
      <c r="FK63" s="114"/>
      <c r="FL63" s="114"/>
      <c r="FM63" s="114"/>
      <c r="FN63" s="114"/>
      <c r="FO63" s="114"/>
      <c r="FP63" s="114"/>
      <c r="FQ63" s="114"/>
      <c r="FR63" s="114"/>
      <c r="FS63" s="114"/>
      <c r="FT63" s="114"/>
      <c r="FU63" s="114"/>
      <c r="FV63" s="114"/>
      <c r="FW63" s="114"/>
      <c r="FX63" s="114"/>
      <c r="FY63" s="114"/>
      <c r="FZ63" s="114"/>
      <c r="GA63" s="114"/>
      <c r="GB63" s="114"/>
      <c r="GC63" s="114"/>
      <c r="GD63" s="114"/>
      <c r="GE63" s="114"/>
      <c r="GF63" s="114"/>
      <c r="GG63" s="114"/>
      <c r="GH63" s="114"/>
      <c r="GI63" s="114"/>
      <c r="GJ63" s="114"/>
      <c r="GK63" s="114"/>
      <c r="GL63" s="114"/>
      <c r="GM63" s="114"/>
      <c r="GN63" s="114"/>
      <c r="GO63" s="114"/>
      <c r="GP63" s="114"/>
      <c r="GQ63" s="114"/>
      <c r="GR63" s="114"/>
      <c r="GS63" s="114"/>
      <c r="GT63" s="114"/>
      <c r="GU63" s="114"/>
      <c r="GV63" s="114"/>
      <c r="GW63" s="114"/>
      <c r="GX63" s="114"/>
      <c r="GY63" s="114"/>
      <c r="GZ63" s="114"/>
      <c r="HA63" s="114"/>
      <c r="HB63" s="114"/>
      <c r="HC63" s="114"/>
      <c r="HD63" s="114"/>
      <c r="HE63" s="114"/>
      <c r="HF63" s="114"/>
      <c r="HG63" s="114"/>
      <c r="HH63" s="114"/>
      <c r="HI63" s="114"/>
      <c r="HJ63" s="114"/>
      <c r="HK63" s="114"/>
      <c r="HL63" s="114"/>
      <c r="HM63" s="114"/>
      <c r="HN63" s="114"/>
      <c r="HO63" s="114"/>
      <c r="HP63" s="114"/>
      <c r="HQ63" s="114"/>
      <c r="HR63" s="114"/>
      <c r="HS63" s="114"/>
      <c r="HT63" s="114"/>
      <c r="HU63" s="114"/>
      <c r="HV63" s="114"/>
      <c r="HW63" s="114"/>
      <c r="HX63" s="114"/>
      <c r="HY63" s="114"/>
      <c r="HZ63" s="114"/>
      <c r="IA63" s="114"/>
      <c r="IB63" s="114"/>
      <c r="IC63" s="114"/>
      <c r="ID63" s="114"/>
      <c r="IE63" s="114"/>
      <c r="IF63" s="114"/>
      <c r="IG63" s="114"/>
      <c r="IH63" s="114"/>
      <c r="II63" s="114"/>
      <c r="IJ63" s="114"/>
      <c r="IK63" s="114"/>
      <c r="IL63" s="114"/>
      <c r="IM63" s="114"/>
    </row>
    <row r="64" spans="1:247" s="49" customFormat="1">
      <c r="A64" s="141" t="s">
        <v>87</v>
      </c>
      <c r="B64" s="142">
        <v>1</v>
      </c>
      <c r="C64" s="143"/>
      <c r="D64" s="144">
        <v>6.1974827890738382</v>
      </c>
      <c r="E64" s="126">
        <v>6.1979999999999995</v>
      </c>
      <c r="F64" s="136">
        <v>10.33</v>
      </c>
      <c r="G64" s="77"/>
      <c r="H64" s="77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114"/>
      <c r="BY64" s="114"/>
      <c r="BZ64" s="114"/>
      <c r="CA64" s="114"/>
      <c r="CB64" s="114"/>
      <c r="CC64" s="114"/>
      <c r="CD64" s="114"/>
      <c r="CE64" s="114"/>
      <c r="CF64" s="114"/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14"/>
      <c r="CV64" s="114"/>
      <c r="CW64" s="114"/>
      <c r="CX64" s="114"/>
      <c r="CY64" s="114"/>
      <c r="CZ64" s="114"/>
      <c r="DA64" s="114"/>
      <c r="DB64" s="114"/>
      <c r="DC64" s="114"/>
      <c r="DD64" s="114"/>
      <c r="DE64" s="114"/>
      <c r="DF64" s="114"/>
      <c r="DG64" s="114"/>
      <c r="DH64" s="114"/>
      <c r="DI64" s="114"/>
      <c r="DJ64" s="114"/>
      <c r="DK64" s="114"/>
      <c r="DL64" s="114"/>
      <c r="DM64" s="114"/>
      <c r="DN64" s="114"/>
      <c r="DO64" s="114"/>
      <c r="DP64" s="114"/>
      <c r="DQ64" s="114"/>
      <c r="DR64" s="114"/>
      <c r="DS64" s="114"/>
      <c r="DT64" s="114"/>
      <c r="DU64" s="114"/>
      <c r="DV64" s="114"/>
      <c r="DW64" s="114"/>
      <c r="DX64" s="114"/>
      <c r="DY64" s="114"/>
      <c r="DZ64" s="114"/>
      <c r="EA64" s="114"/>
      <c r="EB64" s="114"/>
      <c r="EC64" s="114"/>
      <c r="ED64" s="114"/>
      <c r="EE64" s="114"/>
      <c r="EF64" s="114"/>
      <c r="EG64" s="114"/>
      <c r="EH64" s="114"/>
      <c r="EI64" s="114"/>
      <c r="EJ64" s="114"/>
      <c r="EK64" s="114"/>
      <c r="EL64" s="114"/>
      <c r="EM64" s="114"/>
      <c r="EN64" s="114"/>
      <c r="EO64" s="114"/>
      <c r="EP64" s="114"/>
      <c r="EQ64" s="114"/>
      <c r="ER64" s="114"/>
      <c r="ES64" s="114"/>
      <c r="ET64" s="114"/>
      <c r="EU64" s="114"/>
      <c r="EV64" s="114"/>
      <c r="EW64" s="114"/>
      <c r="EX64" s="114"/>
      <c r="EY64" s="114"/>
      <c r="EZ64" s="114"/>
      <c r="FA64" s="114"/>
      <c r="FB64" s="114"/>
      <c r="FC64" s="114"/>
      <c r="FD64" s="114"/>
      <c r="FE64" s="114"/>
      <c r="FF64" s="114"/>
      <c r="FG64" s="114"/>
      <c r="FH64" s="114"/>
      <c r="FI64" s="114"/>
      <c r="FJ64" s="114"/>
      <c r="FK64" s="114"/>
      <c r="FL64" s="114"/>
      <c r="FM64" s="114"/>
      <c r="FN64" s="114"/>
      <c r="FO64" s="114"/>
      <c r="FP64" s="114"/>
      <c r="FQ64" s="114"/>
      <c r="FR64" s="114"/>
      <c r="FS64" s="114"/>
      <c r="FT64" s="114"/>
      <c r="FU64" s="114"/>
      <c r="FV64" s="114"/>
      <c r="FW64" s="114"/>
      <c r="FX64" s="114"/>
      <c r="FY64" s="114"/>
      <c r="FZ64" s="114"/>
      <c r="GA64" s="114"/>
      <c r="GB64" s="114"/>
      <c r="GC64" s="114"/>
      <c r="GD64" s="114"/>
      <c r="GE64" s="114"/>
      <c r="GF64" s="114"/>
      <c r="GG64" s="114"/>
      <c r="GH64" s="114"/>
      <c r="GI64" s="114"/>
      <c r="GJ64" s="114"/>
      <c r="GK64" s="114"/>
      <c r="GL64" s="114"/>
      <c r="GM64" s="114"/>
      <c r="GN64" s="114"/>
      <c r="GO64" s="114"/>
      <c r="GP64" s="114"/>
      <c r="GQ64" s="114"/>
      <c r="GR64" s="114"/>
      <c r="GS64" s="114"/>
      <c r="GT64" s="114"/>
      <c r="GU64" s="114"/>
      <c r="GV64" s="114"/>
      <c r="GW64" s="114"/>
      <c r="GX64" s="114"/>
      <c r="GY64" s="114"/>
      <c r="GZ64" s="114"/>
      <c r="HA64" s="114"/>
      <c r="HB64" s="114"/>
      <c r="HC64" s="114"/>
      <c r="HD64" s="114"/>
      <c r="HE64" s="114"/>
      <c r="HF64" s="114"/>
      <c r="HG64" s="114"/>
      <c r="HH64" s="114"/>
      <c r="HI64" s="114"/>
      <c r="HJ64" s="114"/>
      <c r="HK64" s="114"/>
      <c r="HL64" s="114"/>
      <c r="HM64" s="114"/>
      <c r="HN64" s="114"/>
      <c r="HO64" s="114"/>
      <c r="HP64" s="114"/>
      <c r="HQ64" s="114"/>
      <c r="HR64" s="114"/>
      <c r="HS64" s="114"/>
      <c r="HT64" s="114"/>
      <c r="HU64" s="114"/>
      <c r="HV64" s="114"/>
      <c r="HW64" s="114"/>
      <c r="HX64" s="114"/>
      <c r="HY64" s="114"/>
      <c r="HZ64" s="114"/>
      <c r="IA64" s="114"/>
      <c r="IB64" s="114"/>
      <c r="IC64" s="114"/>
      <c r="ID64" s="114"/>
      <c r="IE64" s="114"/>
      <c r="IF64" s="114"/>
      <c r="IG64" s="114"/>
      <c r="IH64" s="114"/>
      <c r="II64" s="114"/>
      <c r="IJ64" s="114"/>
      <c r="IK64" s="114"/>
      <c r="IL64" s="114"/>
      <c r="IM64" s="114"/>
    </row>
    <row r="65" spans="1:247" s="49" customFormat="1">
      <c r="A65" s="145" t="s">
        <v>88</v>
      </c>
      <c r="B65" s="142">
        <v>15</v>
      </c>
      <c r="C65" s="146"/>
      <c r="D65" s="144">
        <v>11.362051779968702</v>
      </c>
      <c r="E65" s="126">
        <v>11.43</v>
      </c>
      <c r="F65" s="136">
        <v>1.27</v>
      </c>
      <c r="G65" s="77"/>
      <c r="H65" s="77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4"/>
      <c r="BX65" s="114"/>
      <c r="BY65" s="114"/>
      <c r="BZ65" s="114"/>
      <c r="CA65" s="114"/>
      <c r="CB65" s="114"/>
      <c r="CC65" s="114"/>
      <c r="CD65" s="114"/>
      <c r="CE65" s="114"/>
      <c r="CF65" s="114"/>
      <c r="CG65" s="114"/>
      <c r="CH65" s="114"/>
      <c r="CI65" s="114"/>
      <c r="CJ65" s="114"/>
      <c r="CK65" s="114"/>
      <c r="CL65" s="114"/>
      <c r="CM65" s="114"/>
      <c r="CN65" s="114"/>
      <c r="CO65" s="114"/>
      <c r="CP65" s="114"/>
      <c r="CQ65" s="114"/>
      <c r="CR65" s="114"/>
      <c r="CS65" s="114"/>
      <c r="CT65" s="114"/>
      <c r="CU65" s="114"/>
      <c r="CV65" s="114"/>
      <c r="CW65" s="114"/>
      <c r="CX65" s="114"/>
      <c r="CY65" s="114"/>
      <c r="CZ65" s="114"/>
      <c r="DA65" s="114"/>
      <c r="DB65" s="114"/>
      <c r="DC65" s="114"/>
      <c r="DD65" s="114"/>
      <c r="DE65" s="114"/>
      <c r="DF65" s="114"/>
      <c r="DG65" s="114"/>
      <c r="DH65" s="114"/>
      <c r="DI65" s="114"/>
      <c r="DJ65" s="114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114"/>
      <c r="ED65" s="114"/>
      <c r="EE65" s="114"/>
      <c r="EF65" s="114"/>
      <c r="EG65" s="114"/>
      <c r="EH65" s="114"/>
      <c r="EI65" s="114"/>
      <c r="EJ65" s="114"/>
      <c r="EK65" s="114"/>
      <c r="EL65" s="114"/>
      <c r="EM65" s="114"/>
      <c r="EN65" s="114"/>
      <c r="EO65" s="114"/>
      <c r="EP65" s="114"/>
      <c r="EQ65" s="114"/>
      <c r="ER65" s="114"/>
      <c r="ES65" s="114"/>
      <c r="ET65" s="114"/>
      <c r="EU65" s="114"/>
      <c r="EV65" s="114"/>
      <c r="EW65" s="114"/>
      <c r="EX65" s="114"/>
      <c r="EY65" s="114"/>
      <c r="EZ65" s="114"/>
      <c r="FA65" s="114"/>
      <c r="FB65" s="114"/>
      <c r="FC65" s="114"/>
      <c r="FD65" s="114"/>
      <c r="FE65" s="114"/>
      <c r="FF65" s="114"/>
      <c r="FG65" s="114"/>
      <c r="FH65" s="114"/>
      <c r="FI65" s="114"/>
      <c r="FJ65" s="114"/>
      <c r="FK65" s="114"/>
      <c r="FL65" s="114"/>
      <c r="FM65" s="114"/>
      <c r="FN65" s="114"/>
      <c r="FO65" s="114"/>
      <c r="FP65" s="114"/>
      <c r="FQ65" s="114"/>
      <c r="FR65" s="114"/>
      <c r="FS65" s="114"/>
      <c r="FT65" s="114"/>
      <c r="FU65" s="114"/>
      <c r="FV65" s="114"/>
      <c r="FW65" s="114"/>
      <c r="FX65" s="114"/>
      <c r="FY65" s="114"/>
      <c r="FZ65" s="114"/>
      <c r="GA65" s="114"/>
      <c r="GB65" s="114"/>
      <c r="GC65" s="114"/>
      <c r="GD65" s="114"/>
      <c r="GE65" s="114"/>
      <c r="GF65" s="114"/>
      <c r="GG65" s="114"/>
      <c r="GH65" s="114"/>
      <c r="GI65" s="114"/>
      <c r="GJ65" s="114"/>
      <c r="GK65" s="114"/>
      <c r="GL65" s="114"/>
      <c r="GM65" s="114"/>
      <c r="GN65" s="114"/>
      <c r="GO65" s="114"/>
      <c r="GP65" s="114"/>
      <c r="GQ65" s="114"/>
      <c r="GR65" s="114"/>
      <c r="GS65" s="114"/>
      <c r="GT65" s="114"/>
      <c r="GU65" s="114"/>
      <c r="GV65" s="114"/>
      <c r="GW65" s="114"/>
      <c r="GX65" s="114"/>
      <c r="GY65" s="114"/>
      <c r="GZ65" s="114"/>
      <c r="HA65" s="114"/>
      <c r="HB65" s="114"/>
      <c r="HC65" s="114"/>
      <c r="HD65" s="114"/>
      <c r="HE65" s="114"/>
      <c r="HF65" s="114"/>
      <c r="HG65" s="114"/>
      <c r="HH65" s="114"/>
      <c r="HI65" s="114"/>
      <c r="HJ65" s="114"/>
      <c r="HK65" s="114"/>
      <c r="HL65" s="114"/>
      <c r="HM65" s="114"/>
      <c r="HN65" s="114"/>
      <c r="HO65" s="114"/>
      <c r="HP65" s="114"/>
      <c r="HQ65" s="114"/>
      <c r="HR65" s="114"/>
      <c r="HS65" s="114"/>
      <c r="HT65" s="114"/>
      <c r="HU65" s="114"/>
      <c r="HV65" s="114"/>
      <c r="HW65" s="114"/>
      <c r="HX65" s="114"/>
      <c r="HY65" s="114"/>
      <c r="HZ65" s="114"/>
      <c r="IA65" s="114"/>
      <c r="IB65" s="114"/>
      <c r="IC65" s="114"/>
      <c r="ID65" s="114"/>
      <c r="IE65" s="114"/>
      <c r="IF65" s="114"/>
      <c r="IG65" s="114"/>
      <c r="IH65" s="114"/>
      <c r="II65" s="114"/>
      <c r="IJ65" s="114"/>
      <c r="IK65" s="114"/>
      <c r="IL65" s="114"/>
      <c r="IM65" s="114"/>
    </row>
    <row r="66" spans="1:247" s="49" customFormat="1">
      <c r="A66" s="141" t="s">
        <v>89</v>
      </c>
      <c r="B66" s="142">
        <v>15</v>
      </c>
      <c r="C66" s="146"/>
      <c r="D66" s="144">
        <v>11.362051779968702</v>
      </c>
      <c r="E66" s="126">
        <v>11.43</v>
      </c>
      <c r="F66" s="136">
        <v>1.27</v>
      </c>
      <c r="G66" s="77"/>
      <c r="H66" s="77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/>
      <c r="BU66" s="114"/>
      <c r="BV66" s="114"/>
      <c r="BW66" s="114"/>
      <c r="BX66" s="114"/>
      <c r="BY66" s="114"/>
      <c r="BZ66" s="114"/>
      <c r="CA66" s="114"/>
      <c r="CB66" s="114"/>
      <c r="CC66" s="114"/>
      <c r="CD66" s="114"/>
      <c r="CE66" s="114"/>
      <c r="CF66" s="114"/>
      <c r="CG66" s="114"/>
      <c r="CH66" s="114"/>
      <c r="CI66" s="114"/>
      <c r="CJ66" s="114"/>
      <c r="CK66" s="114"/>
      <c r="CL66" s="114"/>
      <c r="CM66" s="114"/>
      <c r="CN66" s="114"/>
      <c r="CO66" s="114"/>
      <c r="CP66" s="114"/>
      <c r="CQ66" s="114"/>
      <c r="CR66" s="114"/>
      <c r="CS66" s="114"/>
      <c r="CT66" s="114"/>
      <c r="CU66" s="114"/>
      <c r="CV66" s="114"/>
      <c r="CW66" s="114"/>
      <c r="CX66" s="114"/>
      <c r="CY66" s="114"/>
      <c r="CZ66" s="114"/>
      <c r="DA66" s="114"/>
      <c r="DB66" s="114"/>
      <c r="DC66" s="114"/>
      <c r="DD66" s="114"/>
      <c r="DE66" s="114"/>
      <c r="DF66" s="114"/>
      <c r="DG66" s="114"/>
      <c r="DH66" s="114"/>
      <c r="DI66" s="114"/>
      <c r="DJ66" s="114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114"/>
      <c r="EW66" s="114"/>
      <c r="EX66" s="114"/>
      <c r="EY66" s="114"/>
      <c r="EZ66" s="114"/>
      <c r="FA66" s="114"/>
      <c r="FB66" s="114"/>
      <c r="FC66" s="114"/>
      <c r="FD66" s="114"/>
      <c r="FE66" s="114"/>
      <c r="FF66" s="114"/>
      <c r="FG66" s="114"/>
      <c r="FH66" s="114"/>
      <c r="FI66" s="114"/>
      <c r="FJ66" s="114"/>
      <c r="FK66" s="114"/>
      <c r="FL66" s="114"/>
      <c r="FM66" s="114"/>
      <c r="FN66" s="114"/>
      <c r="FO66" s="114"/>
      <c r="FP66" s="114"/>
      <c r="FQ66" s="114"/>
      <c r="FR66" s="114"/>
      <c r="FS66" s="114"/>
      <c r="FT66" s="114"/>
      <c r="FU66" s="114"/>
      <c r="FV66" s="114"/>
      <c r="FW66" s="114"/>
      <c r="FX66" s="114"/>
      <c r="FY66" s="114"/>
      <c r="FZ66" s="114"/>
      <c r="GA66" s="114"/>
      <c r="GB66" s="114"/>
      <c r="GC66" s="114"/>
      <c r="GD66" s="114"/>
      <c r="GE66" s="114"/>
      <c r="GF66" s="114"/>
      <c r="GG66" s="114"/>
      <c r="GH66" s="114"/>
      <c r="GI66" s="114"/>
      <c r="GJ66" s="114"/>
      <c r="GK66" s="114"/>
      <c r="GL66" s="114"/>
      <c r="GM66" s="114"/>
      <c r="GN66" s="114"/>
      <c r="GO66" s="114"/>
      <c r="GP66" s="114"/>
      <c r="GQ66" s="114"/>
      <c r="GR66" s="114"/>
      <c r="GS66" s="114"/>
      <c r="GT66" s="114"/>
      <c r="GU66" s="114"/>
      <c r="GV66" s="114"/>
      <c r="GW66" s="114"/>
      <c r="GX66" s="114"/>
      <c r="GY66" s="114"/>
      <c r="GZ66" s="114"/>
      <c r="HA66" s="114"/>
      <c r="HB66" s="114"/>
      <c r="HC66" s="114"/>
      <c r="HD66" s="114"/>
      <c r="HE66" s="114"/>
      <c r="HF66" s="114"/>
      <c r="HG66" s="114"/>
      <c r="HH66" s="114"/>
      <c r="HI66" s="114"/>
      <c r="HJ66" s="114"/>
      <c r="HK66" s="114"/>
      <c r="HL66" s="114"/>
      <c r="HM66" s="114"/>
      <c r="HN66" s="114"/>
      <c r="HO66" s="114"/>
      <c r="HP66" s="114"/>
      <c r="HQ66" s="114"/>
      <c r="HR66" s="114"/>
      <c r="HS66" s="114"/>
      <c r="HT66" s="114"/>
      <c r="HU66" s="114"/>
      <c r="HV66" s="114"/>
      <c r="HW66" s="114"/>
      <c r="HX66" s="114"/>
      <c r="HY66" s="114"/>
      <c r="HZ66" s="114"/>
      <c r="IA66" s="114"/>
      <c r="IB66" s="114"/>
      <c r="IC66" s="114"/>
      <c r="ID66" s="114"/>
      <c r="IE66" s="114"/>
      <c r="IF66" s="114"/>
      <c r="IG66" s="114"/>
      <c r="IH66" s="114"/>
      <c r="II66" s="114"/>
      <c r="IJ66" s="114"/>
      <c r="IK66" s="114"/>
      <c r="IL66" s="114"/>
      <c r="IM66" s="114"/>
    </row>
    <row r="67" spans="1:247" s="49" customFormat="1">
      <c r="A67" s="141" t="s">
        <v>90</v>
      </c>
      <c r="B67" s="142">
        <v>15</v>
      </c>
      <c r="C67" s="146"/>
      <c r="D67" s="144">
        <v>17.043077669953053</v>
      </c>
      <c r="E67" s="126">
        <v>17.100000000000001</v>
      </c>
      <c r="F67" s="136">
        <v>1.9000000000000001</v>
      </c>
      <c r="G67" s="77"/>
      <c r="H67" s="77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4"/>
      <c r="BS67" s="114"/>
      <c r="BT67" s="114"/>
      <c r="BU67" s="114"/>
      <c r="BV67" s="114"/>
      <c r="BW67" s="114"/>
      <c r="BX67" s="114"/>
      <c r="BY67" s="114"/>
      <c r="BZ67" s="114"/>
      <c r="CA67" s="114"/>
      <c r="CB67" s="114"/>
      <c r="CC67" s="114"/>
      <c r="CD67" s="114"/>
      <c r="CE67" s="114"/>
      <c r="CF67" s="114"/>
      <c r="CG67" s="114"/>
      <c r="CH67" s="114"/>
      <c r="CI67" s="114"/>
      <c r="CJ67" s="114"/>
      <c r="CK67" s="114"/>
      <c r="CL67" s="114"/>
      <c r="CM67" s="114"/>
      <c r="CN67" s="114"/>
      <c r="CO67" s="114"/>
      <c r="CP67" s="114"/>
      <c r="CQ67" s="114"/>
      <c r="CR67" s="114"/>
      <c r="CS67" s="114"/>
      <c r="CT67" s="114"/>
      <c r="CU67" s="114"/>
      <c r="CV67" s="114"/>
      <c r="CW67" s="114"/>
      <c r="CX67" s="114"/>
      <c r="CY67" s="114"/>
      <c r="CZ67" s="114"/>
      <c r="DA67" s="114"/>
      <c r="DB67" s="114"/>
      <c r="DC67" s="114"/>
      <c r="DD67" s="114"/>
      <c r="DE67" s="114"/>
      <c r="DF67" s="114"/>
      <c r="DG67" s="114"/>
      <c r="DH67" s="114"/>
      <c r="DI67" s="114"/>
      <c r="DJ67" s="114"/>
      <c r="DK67" s="114"/>
      <c r="DL67" s="114"/>
      <c r="DM67" s="114"/>
      <c r="DN67" s="114"/>
      <c r="DO67" s="114"/>
      <c r="DP67" s="114"/>
      <c r="DQ67" s="114"/>
      <c r="DR67" s="114"/>
      <c r="DS67" s="114"/>
      <c r="DT67" s="114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114"/>
      <c r="EW67" s="114"/>
      <c r="EX67" s="114"/>
      <c r="EY67" s="114"/>
      <c r="EZ67" s="114"/>
      <c r="FA67" s="114"/>
      <c r="FB67" s="114"/>
      <c r="FC67" s="114"/>
      <c r="FD67" s="114"/>
      <c r="FE67" s="114"/>
      <c r="FF67" s="114"/>
      <c r="FG67" s="114"/>
      <c r="FH67" s="114"/>
      <c r="FI67" s="114"/>
      <c r="FJ67" s="114"/>
      <c r="FK67" s="114"/>
      <c r="FL67" s="114"/>
      <c r="FM67" s="114"/>
      <c r="FN67" s="114"/>
      <c r="FO67" s="114"/>
      <c r="FP67" s="114"/>
      <c r="FQ67" s="114"/>
      <c r="FR67" s="114"/>
      <c r="FS67" s="114"/>
      <c r="FT67" s="114"/>
      <c r="FU67" s="114"/>
      <c r="FV67" s="114"/>
      <c r="FW67" s="114"/>
      <c r="FX67" s="114"/>
      <c r="FY67" s="114"/>
      <c r="FZ67" s="114"/>
      <c r="GA67" s="114"/>
      <c r="GB67" s="114"/>
      <c r="GC67" s="114"/>
      <c r="GD67" s="114"/>
      <c r="GE67" s="114"/>
      <c r="GF67" s="114"/>
      <c r="GG67" s="114"/>
      <c r="GH67" s="114"/>
      <c r="GI67" s="114"/>
      <c r="GJ67" s="114"/>
      <c r="GK67" s="114"/>
      <c r="GL67" s="114"/>
      <c r="GM67" s="114"/>
      <c r="GN67" s="114"/>
      <c r="GO67" s="114"/>
      <c r="GP67" s="114"/>
      <c r="GQ67" s="114"/>
      <c r="GR67" s="114"/>
      <c r="GS67" s="114"/>
      <c r="GT67" s="114"/>
      <c r="GU67" s="114"/>
      <c r="GV67" s="114"/>
      <c r="GW67" s="114"/>
      <c r="GX67" s="114"/>
      <c r="GY67" s="114"/>
      <c r="GZ67" s="114"/>
      <c r="HA67" s="114"/>
      <c r="HB67" s="114"/>
      <c r="HC67" s="114"/>
      <c r="HD67" s="114"/>
      <c r="HE67" s="114"/>
      <c r="HF67" s="114"/>
      <c r="HG67" s="114"/>
      <c r="HH67" s="114"/>
      <c r="HI67" s="114"/>
      <c r="HJ67" s="114"/>
      <c r="HK67" s="114"/>
      <c r="HL67" s="114"/>
      <c r="HM67" s="114"/>
      <c r="HN67" s="114"/>
      <c r="HO67" s="114"/>
      <c r="HP67" s="114"/>
      <c r="HQ67" s="114"/>
      <c r="HR67" s="114"/>
      <c r="HS67" s="114"/>
      <c r="HT67" s="114"/>
      <c r="HU67" s="114"/>
      <c r="HV67" s="114"/>
      <c r="HW67" s="114"/>
      <c r="HX67" s="114"/>
      <c r="HY67" s="114"/>
      <c r="HZ67" s="114"/>
      <c r="IA67" s="114"/>
      <c r="IB67" s="114"/>
      <c r="IC67" s="114"/>
      <c r="ID67" s="114"/>
      <c r="IE67" s="114"/>
      <c r="IF67" s="114"/>
      <c r="IG67" s="114"/>
      <c r="IH67" s="114"/>
      <c r="II67" s="114"/>
      <c r="IJ67" s="114"/>
      <c r="IK67" s="114"/>
      <c r="IL67" s="114"/>
      <c r="IM67" s="114"/>
    </row>
    <row r="68" spans="1:247" s="49" customFormat="1">
      <c r="A68" s="141" t="s">
        <v>91</v>
      </c>
      <c r="B68" s="142">
        <v>15</v>
      </c>
      <c r="C68" s="146"/>
      <c r="D68" s="144">
        <v>22.724103559937404</v>
      </c>
      <c r="E68" s="126">
        <v>22.77</v>
      </c>
      <c r="F68" s="136">
        <v>2.5300000000000002</v>
      </c>
      <c r="G68" s="77"/>
      <c r="H68" s="77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14"/>
      <c r="BL68" s="114"/>
      <c r="BM68" s="114"/>
      <c r="BN68" s="114"/>
      <c r="BO68" s="114"/>
      <c r="BP68" s="114"/>
      <c r="BQ68" s="114"/>
      <c r="BR68" s="114"/>
      <c r="BS68" s="114"/>
      <c r="BT68" s="114"/>
      <c r="BU68" s="114"/>
      <c r="BV68" s="114"/>
      <c r="BW68" s="114"/>
      <c r="BX68" s="114"/>
      <c r="BY68" s="114"/>
      <c r="BZ68" s="114"/>
      <c r="CA68" s="114"/>
      <c r="CB68" s="114"/>
      <c r="CC68" s="114"/>
      <c r="CD68" s="114"/>
      <c r="CE68" s="114"/>
      <c r="CF68" s="114"/>
      <c r="CG68" s="114"/>
      <c r="CH68" s="114"/>
      <c r="CI68" s="114"/>
      <c r="CJ68" s="114"/>
      <c r="CK68" s="114"/>
      <c r="CL68" s="114"/>
      <c r="CM68" s="114"/>
      <c r="CN68" s="114"/>
      <c r="CO68" s="114"/>
      <c r="CP68" s="114"/>
      <c r="CQ68" s="114"/>
      <c r="CR68" s="114"/>
      <c r="CS68" s="114"/>
      <c r="CT68" s="114"/>
      <c r="CU68" s="114"/>
      <c r="CV68" s="114"/>
      <c r="CW68" s="114"/>
      <c r="CX68" s="114"/>
      <c r="CY68" s="114"/>
      <c r="CZ68" s="114"/>
      <c r="DA68" s="114"/>
      <c r="DB68" s="114"/>
      <c r="DC68" s="114"/>
      <c r="DD68" s="114"/>
      <c r="DE68" s="114"/>
      <c r="DF68" s="114"/>
      <c r="DG68" s="114"/>
      <c r="DH68" s="114"/>
      <c r="DI68" s="114"/>
      <c r="DJ68" s="114"/>
      <c r="DK68" s="114"/>
      <c r="DL68" s="114"/>
      <c r="DM68" s="114"/>
      <c r="DN68" s="114"/>
      <c r="DO68" s="114"/>
      <c r="DP68" s="114"/>
      <c r="DQ68" s="114"/>
      <c r="DR68" s="114"/>
      <c r="DS68" s="114"/>
      <c r="DT68" s="114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114"/>
      <c r="EW68" s="114"/>
      <c r="EX68" s="114"/>
      <c r="EY68" s="114"/>
      <c r="EZ68" s="114"/>
      <c r="FA68" s="114"/>
      <c r="FB68" s="114"/>
      <c r="FC68" s="114"/>
      <c r="FD68" s="114"/>
      <c r="FE68" s="114"/>
      <c r="FF68" s="114"/>
      <c r="FG68" s="114"/>
      <c r="FH68" s="114"/>
      <c r="FI68" s="114"/>
      <c r="FJ68" s="114"/>
      <c r="FK68" s="114"/>
      <c r="FL68" s="114"/>
      <c r="FM68" s="114"/>
      <c r="FN68" s="114"/>
      <c r="FO68" s="114"/>
      <c r="FP68" s="114"/>
      <c r="FQ68" s="114"/>
      <c r="FR68" s="114"/>
      <c r="FS68" s="114"/>
      <c r="FT68" s="114"/>
      <c r="FU68" s="114"/>
      <c r="FV68" s="114"/>
      <c r="FW68" s="114"/>
      <c r="FX68" s="114"/>
      <c r="FY68" s="114"/>
      <c r="FZ68" s="114"/>
      <c r="GA68" s="114"/>
      <c r="GB68" s="114"/>
      <c r="GC68" s="114"/>
      <c r="GD68" s="114"/>
      <c r="GE68" s="114"/>
      <c r="GF68" s="114"/>
      <c r="GG68" s="114"/>
      <c r="GH68" s="114"/>
      <c r="GI68" s="114"/>
      <c r="GJ68" s="114"/>
      <c r="GK68" s="114"/>
      <c r="GL68" s="114"/>
      <c r="GM68" s="114"/>
      <c r="GN68" s="114"/>
      <c r="GO68" s="114"/>
      <c r="GP68" s="114"/>
      <c r="GQ68" s="114"/>
      <c r="GR68" s="114"/>
      <c r="GS68" s="114"/>
      <c r="GT68" s="114"/>
      <c r="GU68" s="114"/>
      <c r="GV68" s="114"/>
      <c r="GW68" s="114"/>
      <c r="GX68" s="114"/>
      <c r="GY68" s="114"/>
      <c r="GZ68" s="114"/>
      <c r="HA68" s="114"/>
      <c r="HB68" s="114"/>
      <c r="HC68" s="114"/>
      <c r="HD68" s="114"/>
      <c r="HE68" s="114"/>
      <c r="HF68" s="114"/>
      <c r="HG68" s="114"/>
      <c r="HH68" s="114"/>
      <c r="HI68" s="114"/>
      <c r="HJ68" s="114"/>
      <c r="HK68" s="114"/>
      <c r="HL68" s="114"/>
      <c r="HM68" s="114"/>
      <c r="HN68" s="114"/>
      <c r="HO68" s="114"/>
      <c r="HP68" s="114"/>
      <c r="HQ68" s="114"/>
      <c r="HR68" s="114"/>
      <c r="HS68" s="114"/>
      <c r="HT68" s="114"/>
      <c r="HU68" s="114"/>
      <c r="HV68" s="114"/>
      <c r="HW68" s="114"/>
      <c r="HX68" s="114"/>
      <c r="HY68" s="114"/>
      <c r="HZ68" s="114"/>
      <c r="IA68" s="114"/>
      <c r="IB68" s="114"/>
      <c r="IC68" s="114"/>
      <c r="ID68" s="114"/>
      <c r="IE68" s="114"/>
      <c r="IF68" s="114"/>
      <c r="IG68" s="114"/>
      <c r="IH68" s="114"/>
      <c r="II68" s="114"/>
      <c r="IJ68" s="114"/>
      <c r="IK68" s="114"/>
      <c r="IL68" s="114"/>
      <c r="IM68" s="114"/>
    </row>
    <row r="69" spans="1:247" s="49" customFormat="1" ht="25.5">
      <c r="A69" s="141" t="s">
        <v>92</v>
      </c>
      <c r="B69" s="141"/>
      <c r="C69" s="143"/>
      <c r="D69" s="147">
        <v>16.53</v>
      </c>
      <c r="E69" s="126">
        <v>16.8</v>
      </c>
      <c r="F69" s="136">
        <v>0.56000000000000005</v>
      </c>
      <c r="G69" s="77"/>
      <c r="H69" s="77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  <c r="BE69" s="114"/>
      <c r="BF69" s="114"/>
      <c r="BG69" s="114"/>
      <c r="BH69" s="11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Y69" s="114"/>
      <c r="BZ69" s="114"/>
      <c r="CA69" s="114"/>
      <c r="CB69" s="114"/>
      <c r="CC69" s="114"/>
      <c r="CD69" s="114"/>
      <c r="CE69" s="114"/>
      <c r="CF69" s="114"/>
      <c r="CG69" s="114"/>
      <c r="CH69" s="114"/>
      <c r="CI69" s="114"/>
      <c r="CJ69" s="114"/>
      <c r="CK69" s="114"/>
      <c r="CL69" s="114"/>
      <c r="CM69" s="114"/>
      <c r="CN69" s="114"/>
      <c r="CO69" s="114"/>
      <c r="CP69" s="114"/>
      <c r="CQ69" s="114"/>
      <c r="CR69" s="114"/>
      <c r="CS69" s="114"/>
      <c r="CT69" s="114"/>
      <c r="CU69" s="114"/>
      <c r="CV69" s="114"/>
      <c r="CW69" s="114"/>
      <c r="CX69" s="114"/>
      <c r="CY69" s="114"/>
      <c r="CZ69" s="114"/>
      <c r="DA69" s="114"/>
      <c r="DB69" s="114"/>
      <c r="DC69" s="114"/>
      <c r="DD69" s="114"/>
      <c r="DE69" s="114"/>
      <c r="DF69" s="114"/>
      <c r="DG69" s="114"/>
      <c r="DH69" s="114"/>
      <c r="DI69" s="114"/>
      <c r="DJ69" s="114"/>
      <c r="DK69" s="114"/>
      <c r="DL69" s="114"/>
      <c r="DM69" s="114"/>
      <c r="DN69" s="114"/>
      <c r="DO69" s="114"/>
      <c r="DP69" s="114"/>
      <c r="DQ69" s="114"/>
      <c r="DR69" s="114"/>
      <c r="DS69" s="114"/>
      <c r="DT69" s="114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114"/>
      <c r="EW69" s="114"/>
      <c r="EX69" s="114"/>
      <c r="EY69" s="114"/>
      <c r="EZ69" s="114"/>
      <c r="FA69" s="114"/>
      <c r="FB69" s="114"/>
      <c r="FC69" s="114"/>
      <c r="FD69" s="114"/>
      <c r="FE69" s="114"/>
      <c r="FF69" s="114"/>
      <c r="FG69" s="114"/>
      <c r="FH69" s="114"/>
      <c r="FI69" s="114"/>
      <c r="FJ69" s="114"/>
      <c r="FK69" s="114"/>
      <c r="FL69" s="114"/>
      <c r="FM69" s="114"/>
      <c r="FN69" s="114"/>
      <c r="FO69" s="114"/>
      <c r="FP69" s="114"/>
      <c r="FQ69" s="114"/>
      <c r="FR69" s="114"/>
      <c r="FS69" s="114"/>
      <c r="FT69" s="114"/>
      <c r="FU69" s="114"/>
      <c r="FV69" s="114"/>
      <c r="FW69" s="114"/>
      <c r="FX69" s="114"/>
      <c r="FY69" s="114"/>
      <c r="FZ69" s="114"/>
      <c r="GA69" s="114"/>
      <c r="GB69" s="114"/>
      <c r="GC69" s="114"/>
      <c r="GD69" s="114"/>
      <c r="GE69" s="114"/>
      <c r="GF69" s="114"/>
      <c r="GG69" s="114"/>
      <c r="GH69" s="114"/>
      <c r="GI69" s="114"/>
      <c r="GJ69" s="114"/>
      <c r="GK69" s="114"/>
      <c r="GL69" s="114"/>
      <c r="GM69" s="114"/>
      <c r="GN69" s="114"/>
      <c r="GO69" s="114"/>
      <c r="GP69" s="114"/>
      <c r="GQ69" s="114"/>
      <c r="GR69" s="114"/>
      <c r="GS69" s="114"/>
      <c r="GT69" s="114"/>
      <c r="GU69" s="114"/>
      <c r="GV69" s="114"/>
      <c r="GW69" s="114"/>
      <c r="GX69" s="114"/>
      <c r="GY69" s="114"/>
      <c r="GZ69" s="114"/>
      <c r="HA69" s="114"/>
      <c r="HB69" s="114"/>
      <c r="HC69" s="114"/>
      <c r="HD69" s="114"/>
      <c r="HE69" s="114"/>
      <c r="HF69" s="114"/>
      <c r="HG69" s="114"/>
      <c r="HH69" s="114"/>
      <c r="HI69" s="114"/>
      <c r="HJ69" s="114"/>
      <c r="HK69" s="114"/>
      <c r="HL69" s="114"/>
      <c r="HM69" s="114"/>
      <c r="HN69" s="114"/>
      <c r="HO69" s="114"/>
      <c r="HP69" s="114"/>
      <c r="HQ69" s="114"/>
      <c r="HR69" s="114"/>
      <c r="HS69" s="114"/>
      <c r="HT69" s="114"/>
      <c r="HU69" s="114"/>
      <c r="HV69" s="114"/>
      <c r="HW69" s="114"/>
      <c r="HX69" s="114"/>
      <c r="HY69" s="114"/>
      <c r="HZ69" s="114"/>
      <c r="IA69" s="114"/>
      <c r="IB69" s="114"/>
      <c r="IC69" s="114"/>
      <c r="ID69" s="114"/>
      <c r="IE69" s="114"/>
      <c r="IF69" s="114"/>
      <c r="IG69" s="114"/>
      <c r="IH69" s="114"/>
      <c r="II69" s="114"/>
      <c r="IJ69" s="114"/>
      <c r="IK69" s="114"/>
      <c r="IL69" s="114"/>
      <c r="IM69" s="114"/>
    </row>
    <row r="70" spans="1:247" s="49" customFormat="1" ht="25.5">
      <c r="A70" s="141" t="s">
        <v>93</v>
      </c>
      <c r="B70" s="141"/>
      <c r="C70" s="143"/>
      <c r="D70" s="147">
        <v>16.53</v>
      </c>
      <c r="E70" s="126">
        <v>16.8</v>
      </c>
      <c r="F70" s="136">
        <v>0.56000000000000005</v>
      </c>
      <c r="G70" s="77"/>
      <c r="H70" s="77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114"/>
      <c r="BC70" s="114"/>
      <c r="BD70" s="114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/>
      <c r="BW70" s="114"/>
      <c r="BX70" s="114"/>
      <c r="BY70" s="114"/>
      <c r="BZ70" s="114"/>
      <c r="CA70" s="114"/>
      <c r="CB70" s="114"/>
      <c r="CC70" s="114"/>
      <c r="CD70" s="114"/>
      <c r="CE70" s="114"/>
      <c r="CF70" s="114"/>
      <c r="CG70" s="114"/>
      <c r="CH70" s="114"/>
      <c r="CI70" s="114"/>
      <c r="CJ70" s="114"/>
      <c r="CK70" s="114"/>
      <c r="CL70" s="114"/>
      <c r="CM70" s="114"/>
      <c r="CN70" s="114"/>
      <c r="CO70" s="114"/>
      <c r="CP70" s="114"/>
      <c r="CQ70" s="114"/>
      <c r="CR70" s="114"/>
      <c r="CS70" s="114"/>
      <c r="CT70" s="114"/>
      <c r="CU70" s="114"/>
      <c r="CV70" s="114"/>
      <c r="CW70" s="114"/>
      <c r="CX70" s="114"/>
      <c r="CY70" s="114"/>
      <c r="CZ70" s="114"/>
      <c r="DA70" s="114"/>
      <c r="DB70" s="114"/>
      <c r="DC70" s="114"/>
      <c r="DD70" s="114"/>
      <c r="DE70" s="114"/>
      <c r="DF70" s="114"/>
      <c r="DG70" s="114"/>
      <c r="DH70" s="114"/>
      <c r="DI70" s="114"/>
      <c r="DJ70" s="114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114"/>
      <c r="ED70" s="114"/>
      <c r="EE70" s="114"/>
      <c r="EF70" s="114"/>
      <c r="EG70" s="114"/>
      <c r="EH70" s="114"/>
      <c r="EI70" s="114"/>
      <c r="EJ70" s="114"/>
      <c r="EK70" s="114"/>
      <c r="EL70" s="114"/>
      <c r="EM70" s="114"/>
      <c r="EN70" s="114"/>
      <c r="EO70" s="114"/>
      <c r="EP70" s="114"/>
      <c r="EQ70" s="114"/>
      <c r="ER70" s="114"/>
      <c r="ES70" s="114"/>
      <c r="ET70" s="114"/>
      <c r="EU70" s="114"/>
      <c r="EV70" s="114"/>
      <c r="EW70" s="114"/>
      <c r="EX70" s="114"/>
      <c r="EY70" s="114"/>
      <c r="EZ70" s="114"/>
      <c r="FA70" s="114"/>
      <c r="FB70" s="114"/>
      <c r="FC70" s="114"/>
      <c r="FD70" s="114"/>
      <c r="FE70" s="114"/>
      <c r="FF70" s="114"/>
      <c r="FG70" s="114"/>
      <c r="FH70" s="114"/>
      <c r="FI70" s="114"/>
      <c r="FJ70" s="114"/>
      <c r="FK70" s="114"/>
      <c r="FL70" s="114"/>
      <c r="FM70" s="114"/>
      <c r="FN70" s="114"/>
      <c r="FO70" s="114"/>
      <c r="FP70" s="114"/>
      <c r="FQ70" s="114"/>
      <c r="FR70" s="114"/>
      <c r="FS70" s="114"/>
      <c r="FT70" s="114"/>
      <c r="FU70" s="114"/>
      <c r="FV70" s="114"/>
      <c r="FW70" s="114"/>
      <c r="FX70" s="114"/>
      <c r="FY70" s="114"/>
      <c r="FZ70" s="114"/>
      <c r="GA70" s="114"/>
      <c r="GB70" s="114"/>
      <c r="GC70" s="114"/>
      <c r="GD70" s="114"/>
      <c r="GE70" s="114"/>
      <c r="GF70" s="114"/>
      <c r="GG70" s="114"/>
      <c r="GH70" s="114"/>
      <c r="GI70" s="114"/>
      <c r="GJ70" s="114"/>
      <c r="GK70" s="114"/>
      <c r="GL70" s="114"/>
      <c r="GM70" s="114"/>
      <c r="GN70" s="114"/>
      <c r="GO70" s="114"/>
      <c r="GP70" s="114"/>
      <c r="GQ70" s="114"/>
      <c r="GR70" s="114"/>
      <c r="GS70" s="114"/>
      <c r="GT70" s="114"/>
      <c r="GU70" s="114"/>
      <c r="GV70" s="114"/>
      <c r="GW70" s="114"/>
      <c r="GX70" s="114"/>
      <c r="GY70" s="114"/>
      <c r="GZ70" s="114"/>
      <c r="HA70" s="114"/>
      <c r="HB70" s="114"/>
      <c r="HC70" s="114"/>
      <c r="HD70" s="114"/>
      <c r="HE70" s="114"/>
      <c r="HF70" s="114"/>
      <c r="HG70" s="114"/>
      <c r="HH70" s="114"/>
      <c r="HI70" s="114"/>
      <c r="HJ70" s="114"/>
      <c r="HK70" s="114"/>
      <c r="HL70" s="114"/>
      <c r="HM70" s="114"/>
      <c r="HN70" s="114"/>
      <c r="HO70" s="114"/>
      <c r="HP70" s="114"/>
      <c r="HQ70" s="114"/>
      <c r="HR70" s="114"/>
      <c r="HS70" s="114"/>
      <c r="HT70" s="114"/>
      <c r="HU70" s="114"/>
      <c r="HV70" s="114"/>
      <c r="HW70" s="114"/>
      <c r="HX70" s="114"/>
      <c r="HY70" s="114"/>
      <c r="HZ70" s="114"/>
      <c r="IA70" s="114"/>
      <c r="IB70" s="114"/>
      <c r="IC70" s="114"/>
      <c r="ID70" s="114"/>
      <c r="IE70" s="114"/>
      <c r="IF70" s="114"/>
      <c r="IG70" s="114"/>
      <c r="IH70" s="114"/>
      <c r="II70" s="114"/>
      <c r="IJ70" s="114"/>
      <c r="IK70" s="114"/>
      <c r="IL70" s="114"/>
      <c r="IM70" s="114"/>
    </row>
    <row r="71" spans="1:247" s="49" customFormat="1">
      <c r="A71" s="141" t="s">
        <v>94</v>
      </c>
      <c r="B71" s="141"/>
      <c r="C71" s="146"/>
      <c r="D71" s="125">
        <v>33.053241541727132</v>
      </c>
      <c r="E71" s="126">
        <v>33.300000000000004</v>
      </c>
      <c r="F71" s="136">
        <v>1.1100000000000001</v>
      </c>
      <c r="G71" s="77"/>
      <c r="H71" s="77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4"/>
      <c r="BH71" s="114"/>
      <c r="BI71" s="114"/>
      <c r="BJ71" s="114"/>
      <c r="BK71" s="114"/>
      <c r="BL71" s="114"/>
      <c r="BM71" s="114"/>
      <c r="BN71" s="114"/>
      <c r="BO71" s="114"/>
      <c r="BP71" s="114"/>
      <c r="BQ71" s="114"/>
      <c r="BR71" s="114"/>
      <c r="BS71" s="114"/>
      <c r="BT71" s="114"/>
      <c r="BU71" s="114"/>
      <c r="BV71" s="114"/>
      <c r="BW71" s="114"/>
      <c r="BX71" s="114"/>
      <c r="BY71" s="114"/>
      <c r="BZ71" s="114"/>
      <c r="CA71" s="114"/>
      <c r="CB71" s="114"/>
      <c r="CC71" s="114"/>
      <c r="CD71" s="114"/>
      <c r="CE71" s="114"/>
      <c r="CF71" s="114"/>
      <c r="CG71" s="114"/>
      <c r="CH71" s="114"/>
      <c r="CI71" s="114"/>
      <c r="CJ71" s="114"/>
      <c r="CK71" s="114"/>
      <c r="CL71" s="114"/>
      <c r="CM71" s="114"/>
      <c r="CN71" s="114"/>
      <c r="CO71" s="114"/>
      <c r="CP71" s="114"/>
      <c r="CQ71" s="114"/>
      <c r="CR71" s="114"/>
      <c r="CS71" s="114"/>
      <c r="CT71" s="114"/>
      <c r="CU71" s="114"/>
      <c r="CV71" s="114"/>
      <c r="CW71" s="114"/>
      <c r="CX71" s="114"/>
      <c r="CY71" s="114"/>
      <c r="CZ71" s="114"/>
      <c r="DA71" s="114"/>
      <c r="DB71" s="114"/>
      <c r="DC71" s="114"/>
      <c r="DD71" s="114"/>
      <c r="DE71" s="114"/>
      <c r="DF71" s="114"/>
      <c r="DG71" s="114"/>
      <c r="DH71" s="114"/>
      <c r="DI71" s="114"/>
      <c r="DJ71" s="114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114"/>
      <c r="ED71" s="114"/>
      <c r="EE71" s="114"/>
      <c r="EF71" s="114"/>
      <c r="EG71" s="114"/>
      <c r="EH71" s="114"/>
      <c r="EI71" s="114"/>
      <c r="EJ71" s="114"/>
      <c r="EK71" s="114"/>
      <c r="EL71" s="114"/>
      <c r="EM71" s="114"/>
      <c r="EN71" s="114"/>
      <c r="EO71" s="114"/>
      <c r="EP71" s="114"/>
      <c r="EQ71" s="114"/>
      <c r="ER71" s="114"/>
      <c r="ES71" s="114"/>
      <c r="ET71" s="114"/>
      <c r="EU71" s="114"/>
      <c r="EV71" s="114"/>
      <c r="EW71" s="114"/>
      <c r="EX71" s="114"/>
      <c r="EY71" s="114"/>
      <c r="EZ71" s="114"/>
      <c r="FA71" s="114"/>
      <c r="FB71" s="114"/>
      <c r="FC71" s="114"/>
      <c r="FD71" s="114"/>
      <c r="FE71" s="114"/>
      <c r="FF71" s="114"/>
      <c r="FG71" s="114"/>
      <c r="FH71" s="114"/>
      <c r="FI71" s="114"/>
      <c r="FJ71" s="114"/>
      <c r="FK71" s="114"/>
      <c r="FL71" s="114"/>
      <c r="FM71" s="114"/>
      <c r="FN71" s="114"/>
      <c r="FO71" s="114"/>
      <c r="FP71" s="114"/>
      <c r="FQ71" s="114"/>
      <c r="FR71" s="114"/>
      <c r="FS71" s="114"/>
      <c r="FT71" s="114"/>
      <c r="FU71" s="114"/>
      <c r="FV71" s="114"/>
      <c r="FW71" s="114"/>
      <c r="FX71" s="114"/>
      <c r="FY71" s="114"/>
      <c r="FZ71" s="114"/>
      <c r="GA71" s="114"/>
      <c r="GB71" s="114"/>
      <c r="GC71" s="114"/>
      <c r="GD71" s="114"/>
      <c r="GE71" s="114"/>
      <c r="GF71" s="114"/>
      <c r="GG71" s="114"/>
      <c r="GH71" s="114"/>
      <c r="GI71" s="114"/>
      <c r="GJ71" s="114"/>
      <c r="GK71" s="114"/>
      <c r="GL71" s="114"/>
      <c r="GM71" s="114"/>
      <c r="GN71" s="114"/>
      <c r="GO71" s="114"/>
      <c r="GP71" s="114"/>
      <c r="GQ71" s="114"/>
      <c r="GR71" s="114"/>
      <c r="GS71" s="114"/>
      <c r="GT71" s="114"/>
      <c r="GU71" s="114"/>
      <c r="GV71" s="114"/>
      <c r="GW71" s="114"/>
      <c r="GX71" s="114"/>
      <c r="GY71" s="114"/>
      <c r="GZ71" s="114"/>
      <c r="HA71" s="114"/>
      <c r="HB71" s="114"/>
      <c r="HC71" s="114"/>
      <c r="HD71" s="114"/>
      <c r="HE71" s="114"/>
      <c r="HF71" s="114"/>
      <c r="HG71" s="114"/>
      <c r="HH71" s="114"/>
      <c r="HI71" s="114"/>
      <c r="HJ71" s="114"/>
      <c r="HK71" s="114"/>
      <c r="HL71" s="114"/>
      <c r="HM71" s="114"/>
      <c r="HN71" s="114"/>
      <c r="HO71" s="114"/>
      <c r="HP71" s="114"/>
      <c r="HQ71" s="114"/>
      <c r="HR71" s="114"/>
      <c r="HS71" s="114"/>
      <c r="HT71" s="114"/>
      <c r="HU71" s="114"/>
      <c r="HV71" s="114"/>
      <c r="HW71" s="114"/>
      <c r="HX71" s="114"/>
      <c r="HY71" s="114"/>
      <c r="HZ71" s="114"/>
      <c r="IA71" s="114"/>
      <c r="IB71" s="114"/>
      <c r="IC71" s="114"/>
      <c r="ID71" s="114"/>
      <c r="IE71" s="114"/>
      <c r="IF71" s="114"/>
      <c r="IG71" s="114"/>
      <c r="IH71" s="114"/>
      <c r="II71" s="114"/>
      <c r="IJ71" s="114"/>
      <c r="IK71" s="114"/>
      <c r="IL71" s="114"/>
      <c r="IM71" s="114"/>
    </row>
    <row r="72" spans="1:247" s="49" customFormat="1">
      <c r="A72" s="141" t="s">
        <v>95</v>
      </c>
      <c r="B72" s="141"/>
      <c r="C72" s="143"/>
      <c r="D72" s="125">
        <v>33.053241541727132</v>
      </c>
      <c r="E72" s="126">
        <v>33.300000000000004</v>
      </c>
      <c r="F72" s="136">
        <v>1.1100000000000001</v>
      </c>
      <c r="G72" s="77"/>
      <c r="H72" s="77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4"/>
      <c r="BL72" s="114"/>
      <c r="BM72" s="114"/>
      <c r="BN72" s="114"/>
      <c r="BO72" s="114"/>
      <c r="BP72" s="114"/>
      <c r="BQ72" s="114"/>
      <c r="BR72" s="114"/>
      <c r="BS72" s="114"/>
      <c r="BT72" s="114"/>
      <c r="BU72" s="114"/>
      <c r="BV72" s="114"/>
      <c r="BW72" s="114"/>
      <c r="BX72" s="114"/>
      <c r="BY72" s="114"/>
      <c r="BZ72" s="114"/>
      <c r="CA72" s="114"/>
      <c r="CB72" s="114"/>
      <c r="CC72" s="114"/>
      <c r="CD72" s="114"/>
      <c r="CE72" s="114"/>
      <c r="CF72" s="114"/>
      <c r="CG72" s="114"/>
      <c r="CH72" s="114"/>
      <c r="CI72" s="114"/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4"/>
      <c r="CV72" s="114"/>
      <c r="CW72" s="114"/>
      <c r="CX72" s="114"/>
      <c r="CY72" s="114"/>
      <c r="CZ72" s="114"/>
      <c r="DA72" s="114"/>
      <c r="DB72" s="114"/>
      <c r="DC72" s="114"/>
      <c r="DD72" s="114"/>
      <c r="DE72" s="114"/>
      <c r="DF72" s="114"/>
      <c r="DG72" s="114"/>
      <c r="DH72" s="114"/>
      <c r="DI72" s="114"/>
      <c r="DJ72" s="114"/>
      <c r="DK72" s="114"/>
      <c r="DL72" s="114"/>
      <c r="DM72" s="114"/>
      <c r="DN72" s="114"/>
      <c r="DO72" s="114"/>
      <c r="DP72" s="114"/>
      <c r="DQ72" s="114"/>
      <c r="DR72" s="114"/>
      <c r="DS72" s="114"/>
      <c r="DT72" s="114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114"/>
      <c r="EW72" s="114"/>
      <c r="EX72" s="114"/>
      <c r="EY72" s="114"/>
      <c r="EZ72" s="114"/>
      <c r="FA72" s="114"/>
      <c r="FB72" s="114"/>
      <c r="FC72" s="114"/>
      <c r="FD72" s="114"/>
      <c r="FE72" s="114"/>
      <c r="FF72" s="114"/>
      <c r="FG72" s="114"/>
      <c r="FH72" s="114"/>
      <c r="FI72" s="114"/>
      <c r="FJ72" s="114"/>
      <c r="FK72" s="114"/>
      <c r="FL72" s="114"/>
      <c r="FM72" s="114"/>
      <c r="FN72" s="114"/>
      <c r="FO72" s="114"/>
      <c r="FP72" s="114"/>
      <c r="FQ72" s="114"/>
      <c r="FR72" s="114"/>
      <c r="FS72" s="114"/>
      <c r="FT72" s="114"/>
      <c r="FU72" s="114"/>
      <c r="FV72" s="114"/>
      <c r="FW72" s="114"/>
      <c r="FX72" s="114"/>
      <c r="FY72" s="114"/>
      <c r="FZ72" s="114"/>
      <c r="GA72" s="114"/>
      <c r="GB72" s="114"/>
      <c r="GC72" s="114"/>
      <c r="GD72" s="114"/>
      <c r="GE72" s="114"/>
      <c r="GF72" s="114"/>
      <c r="GG72" s="114"/>
      <c r="GH72" s="114"/>
      <c r="GI72" s="114"/>
      <c r="GJ72" s="114"/>
      <c r="GK72" s="114"/>
      <c r="GL72" s="114"/>
      <c r="GM72" s="114"/>
      <c r="GN72" s="114"/>
      <c r="GO72" s="114"/>
      <c r="GP72" s="114"/>
      <c r="GQ72" s="114"/>
      <c r="GR72" s="114"/>
      <c r="GS72" s="114"/>
      <c r="GT72" s="114"/>
      <c r="GU72" s="114"/>
      <c r="GV72" s="114"/>
      <c r="GW72" s="114"/>
      <c r="GX72" s="114"/>
      <c r="GY72" s="114"/>
      <c r="GZ72" s="114"/>
      <c r="HA72" s="114"/>
      <c r="HB72" s="114"/>
      <c r="HC72" s="114"/>
      <c r="HD72" s="114"/>
      <c r="HE72" s="114"/>
      <c r="HF72" s="114"/>
      <c r="HG72" s="114"/>
      <c r="HH72" s="114"/>
      <c r="HI72" s="114"/>
      <c r="HJ72" s="114"/>
      <c r="HK72" s="114"/>
      <c r="HL72" s="114"/>
      <c r="HM72" s="114"/>
      <c r="HN72" s="114"/>
      <c r="HO72" s="114"/>
      <c r="HP72" s="114"/>
      <c r="HQ72" s="114"/>
      <c r="HR72" s="114"/>
      <c r="HS72" s="114"/>
      <c r="HT72" s="114"/>
      <c r="HU72" s="114"/>
      <c r="HV72" s="114"/>
      <c r="HW72" s="114"/>
      <c r="HX72" s="114"/>
      <c r="HY72" s="114"/>
      <c r="HZ72" s="114"/>
      <c r="IA72" s="114"/>
      <c r="IB72" s="114"/>
      <c r="IC72" s="114"/>
      <c r="ID72" s="114"/>
      <c r="IE72" s="114"/>
      <c r="IF72" s="114"/>
      <c r="IG72" s="114"/>
      <c r="IH72" s="114"/>
      <c r="II72" s="114"/>
      <c r="IJ72" s="114"/>
      <c r="IK72" s="114"/>
      <c r="IL72" s="114"/>
      <c r="IM72" s="114"/>
    </row>
    <row r="73" spans="1:247" s="49" customFormat="1">
      <c r="A73" s="141" t="s">
        <v>96</v>
      </c>
      <c r="B73" s="141"/>
      <c r="C73" s="143"/>
      <c r="D73" s="125">
        <v>49.579862312590699</v>
      </c>
      <c r="E73" s="126">
        <v>49.800000000000004</v>
      </c>
      <c r="F73" s="136">
        <v>1.6600000000000001</v>
      </c>
      <c r="G73" s="77"/>
      <c r="H73" s="77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4"/>
      <c r="BP73" s="114"/>
      <c r="BQ73" s="114"/>
      <c r="BR73" s="114"/>
      <c r="BS73" s="114"/>
      <c r="BT73" s="114"/>
      <c r="BU73" s="114"/>
      <c r="BV73" s="114"/>
      <c r="BW73" s="114"/>
      <c r="BX73" s="114"/>
      <c r="BY73" s="114"/>
      <c r="BZ73" s="114"/>
      <c r="CA73" s="114"/>
      <c r="CB73" s="114"/>
      <c r="CC73" s="114"/>
      <c r="CD73" s="114"/>
      <c r="CE73" s="114"/>
      <c r="CF73" s="114"/>
      <c r="CG73" s="114"/>
      <c r="CH73" s="114"/>
      <c r="CI73" s="114"/>
      <c r="CJ73" s="114"/>
      <c r="CK73" s="114"/>
      <c r="CL73" s="114"/>
      <c r="CM73" s="114"/>
      <c r="CN73" s="114"/>
      <c r="CO73" s="114"/>
      <c r="CP73" s="114"/>
      <c r="CQ73" s="114"/>
      <c r="CR73" s="114"/>
      <c r="CS73" s="114"/>
      <c r="CT73" s="114"/>
      <c r="CU73" s="114"/>
      <c r="CV73" s="114"/>
      <c r="CW73" s="114"/>
      <c r="CX73" s="114"/>
      <c r="CY73" s="114"/>
      <c r="CZ73" s="114"/>
      <c r="DA73" s="114"/>
      <c r="DB73" s="114"/>
      <c r="DC73" s="114"/>
      <c r="DD73" s="114"/>
      <c r="DE73" s="114"/>
      <c r="DF73" s="114"/>
      <c r="DG73" s="114"/>
      <c r="DH73" s="114"/>
      <c r="DI73" s="114"/>
      <c r="DJ73" s="114"/>
      <c r="DK73" s="114"/>
      <c r="DL73" s="114"/>
      <c r="DM73" s="114"/>
      <c r="DN73" s="114"/>
      <c r="DO73" s="114"/>
      <c r="DP73" s="114"/>
      <c r="DQ73" s="114"/>
      <c r="DR73" s="114"/>
      <c r="DS73" s="114"/>
      <c r="DT73" s="114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114"/>
      <c r="EW73" s="114"/>
      <c r="EX73" s="114"/>
      <c r="EY73" s="114"/>
      <c r="EZ73" s="114"/>
      <c r="FA73" s="114"/>
      <c r="FB73" s="114"/>
      <c r="FC73" s="114"/>
      <c r="FD73" s="114"/>
      <c r="FE73" s="114"/>
      <c r="FF73" s="114"/>
      <c r="FG73" s="114"/>
      <c r="FH73" s="114"/>
      <c r="FI73" s="114"/>
      <c r="FJ73" s="114"/>
      <c r="FK73" s="114"/>
      <c r="FL73" s="114"/>
      <c r="FM73" s="114"/>
      <c r="FN73" s="114"/>
      <c r="FO73" s="114"/>
      <c r="FP73" s="114"/>
      <c r="FQ73" s="114"/>
      <c r="FR73" s="114"/>
      <c r="FS73" s="114"/>
      <c r="FT73" s="114"/>
      <c r="FU73" s="114"/>
      <c r="FV73" s="114"/>
      <c r="FW73" s="114"/>
      <c r="FX73" s="114"/>
      <c r="FY73" s="114"/>
      <c r="FZ73" s="114"/>
      <c r="GA73" s="114"/>
      <c r="GB73" s="114"/>
      <c r="GC73" s="114"/>
      <c r="GD73" s="114"/>
      <c r="GE73" s="114"/>
      <c r="GF73" s="114"/>
      <c r="GG73" s="114"/>
      <c r="GH73" s="114"/>
      <c r="GI73" s="114"/>
      <c r="GJ73" s="114"/>
      <c r="GK73" s="114"/>
      <c r="GL73" s="114"/>
      <c r="GM73" s="114"/>
      <c r="GN73" s="114"/>
      <c r="GO73" s="114"/>
      <c r="GP73" s="114"/>
      <c r="GQ73" s="114"/>
      <c r="GR73" s="114"/>
      <c r="GS73" s="114"/>
      <c r="GT73" s="114"/>
      <c r="GU73" s="114"/>
      <c r="GV73" s="114"/>
      <c r="GW73" s="114"/>
      <c r="GX73" s="114"/>
      <c r="GY73" s="114"/>
      <c r="GZ73" s="114"/>
      <c r="HA73" s="114"/>
      <c r="HB73" s="114"/>
      <c r="HC73" s="114"/>
      <c r="HD73" s="114"/>
      <c r="HE73" s="114"/>
      <c r="HF73" s="114"/>
      <c r="HG73" s="114"/>
      <c r="HH73" s="114"/>
      <c r="HI73" s="114"/>
      <c r="HJ73" s="114"/>
      <c r="HK73" s="114"/>
      <c r="HL73" s="114"/>
      <c r="HM73" s="114"/>
      <c r="HN73" s="114"/>
      <c r="HO73" s="114"/>
      <c r="HP73" s="114"/>
      <c r="HQ73" s="114"/>
      <c r="HR73" s="114"/>
      <c r="HS73" s="114"/>
      <c r="HT73" s="114"/>
      <c r="HU73" s="114"/>
      <c r="HV73" s="114"/>
      <c r="HW73" s="114"/>
      <c r="HX73" s="114"/>
      <c r="HY73" s="114"/>
      <c r="HZ73" s="114"/>
      <c r="IA73" s="114"/>
      <c r="IB73" s="114"/>
      <c r="IC73" s="114"/>
      <c r="ID73" s="114"/>
      <c r="IE73" s="114"/>
      <c r="IF73" s="114"/>
      <c r="IG73" s="114"/>
      <c r="IH73" s="114"/>
      <c r="II73" s="114"/>
      <c r="IJ73" s="114"/>
      <c r="IK73" s="114"/>
      <c r="IL73" s="114"/>
      <c r="IM73" s="114"/>
    </row>
    <row r="74" spans="1:247" s="49" customFormat="1">
      <c r="A74" s="141" t="s">
        <v>97</v>
      </c>
      <c r="B74" s="141"/>
      <c r="C74" s="143"/>
      <c r="D74" s="125">
        <v>66.106483083454265</v>
      </c>
      <c r="E74" s="126">
        <v>66.3</v>
      </c>
      <c r="F74" s="136">
        <v>2.21</v>
      </c>
      <c r="G74" s="77"/>
      <c r="H74" s="77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4"/>
      <c r="BU74" s="114"/>
      <c r="BV74" s="114"/>
      <c r="BW74" s="114"/>
      <c r="BX74" s="114"/>
      <c r="BY74" s="114"/>
      <c r="BZ74" s="114"/>
      <c r="CA74" s="114"/>
      <c r="CB74" s="114"/>
      <c r="CC74" s="114"/>
      <c r="CD74" s="114"/>
      <c r="CE74" s="114"/>
      <c r="CF74" s="114"/>
      <c r="CG74" s="114"/>
      <c r="CH74" s="114"/>
      <c r="CI74" s="114"/>
      <c r="CJ74" s="114"/>
      <c r="CK74" s="114"/>
      <c r="CL74" s="114"/>
      <c r="CM74" s="114"/>
      <c r="CN74" s="114"/>
      <c r="CO74" s="114"/>
      <c r="CP74" s="114"/>
      <c r="CQ74" s="114"/>
      <c r="CR74" s="114"/>
      <c r="CS74" s="114"/>
      <c r="CT74" s="114"/>
      <c r="CU74" s="114"/>
      <c r="CV74" s="114"/>
      <c r="CW74" s="114"/>
      <c r="CX74" s="114"/>
      <c r="CY74" s="114"/>
      <c r="CZ74" s="114"/>
      <c r="DA74" s="114"/>
      <c r="DB74" s="114"/>
      <c r="DC74" s="114"/>
      <c r="DD74" s="114"/>
      <c r="DE74" s="114"/>
      <c r="DF74" s="114"/>
      <c r="DG74" s="114"/>
      <c r="DH74" s="114"/>
      <c r="DI74" s="114"/>
      <c r="DJ74" s="114"/>
      <c r="DK74" s="114"/>
      <c r="DL74" s="114"/>
      <c r="DM74" s="114"/>
      <c r="DN74" s="114"/>
      <c r="DO74" s="114"/>
      <c r="DP74" s="114"/>
      <c r="DQ74" s="114"/>
      <c r="DR74" s="114"/>
      <c r="DS74" s="114"/>
      <c r="DT74" s="114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114"/>
      <c r="EW74" s="114"/>
      <c r="EX74" s="114"/>
      <c r="EY74" s="114"/>
      <c r="EZ74" s="114"/>
      <c r="FA74" s="114"/>
      <c r="FB74" s="114"/>
      <c r="FC74" s="114"/>
      <c r="FD74" s="114"/>
      <c r="FE74" s="114"/>
      <c r="FF74" s="114"/>
      <c r="FG74" s="114"/>
      <c r="FH74" s="114"/>
      <c r="FI74" s="114"/>
      <c r="FJ74" s="114"/>
      <c r="FK74" s="114"/>
      <c r="FL74" s="114"/>
      <c r="FM74" s="114"/>
      <c r="FN74" s="114"/>
      <c r="FO74" s="114"/>
      <c r="FP74" s="114"/>
      <c r="FQ74" s="114"/>
      <c r="FR74" s="114"/>
      <c r="FS74" s="114"/>
      <c r="FT74" s="114"/>
      <c r="FU74" s="114"/>
      <c r="FV74" s="114"/>
      <c r="FW74" s="114"/>
      <c r="FX74" s="114"/>
      <c r="FY74" s="114"/>
      <c r="FZ74" s="114"/>
      <c r="GA74" s="114"/>
      <c r="GB74" s="114"/>
      <c r="GC74" s="114"/>
      <c r="GD74" s="114"/>
      <c r="GE74" s="114"/>
      <c r="GF74" s="114"/>
      <c r="GG74" s="114"/>
      <c r="GH74" s="114"/>
      <c r="GI74" s="114"/>
      <c r="GJ74" s="114"/>
      <c r="GK74" s="114"/>
      <c r="GL74" s="114"/>
      <c r="GM74" s="114"/>
      <c r="GN74" s="114"/>
      <c r="GO74" s="114"/>
      <c r="GP74" s="114"/>
      <c r="GQ74" s="114"/>
      <c r="GR74" s="114"/>
      <c r="GS74" s="114"/>
      <c r="GT74" s="114"/>
      <c r="GU74" s="114"/>
      <c r="GV74" s="114"/>
      <c r="GW74" s="114"/>
      <c r="GX74" s="114"/>
      <c r="GY74" s="114"/>
      <c r="GZ74" s="114"/>
      <c r="HA74" s="114"/>
      <c r="HB74" s="114"/>
      <c r="HC74" s="114"/>
      <c r="HD74" s="114"/>
      <c r="HE74" s="114"/>
      <c r="HF74" s="114"/>
      <c r="HG74" s="114"/>
      <c r="HH74" s="114"/>
      <c r="HI74" s="114"/>
      <c r="HJ74" s="114"/>
      <c r="HK74" s="114"/>
      <c r="HL74" s="114"/>
      <c r="HM74" s="114"/>
      <c r="HN74" s="114"/>
      <c r="HO74" s="114"/>
      <c r="HP74" s="114"/>
      <c r="HQ74" s="114"/>
      <c r="HR74" s="114"/>
      <c r="HS74" s="114"/>
      <c r="HT74" s="114"/>
      <c r="HU74" s="114"/>
      <c r="HV74" s="114"/>
      <c r="HW74" s="114"/>
      <c r="HX74" s="114"/>
      <c r="HY74" s="114"/>
      <c r="HZ74" s="114"/>
      <c r="IA74" s="114"/>
      <c r="IB74" s="114"/>
      <c r="IC74" s="114"/>
      <c r="ID74" s="114"/>
      <c r="IE74" s="114"/>
      <c r="IF74" s="114"/>
      <c r="IG74" s="114"/>
      <c r="IH74" s="114"/>
      <c r="II74" s="114"/>
      <c r="IJ74" s="114"/>
      <c r="IK74" s="114"/>
      <c r="IL74" s="114"/>
      <c r="IM74" s="114"/>
    </row>
    <row r="75" spans="1:247" s="49" customFormat="1">
      <c r="A75" s="141" t="s">
        <v>98</v>
      </c>
      <c r="B75" s="141"/>
      <c r="C75" s="143"/>
      <c r="D75" s="125">
        <v>16.526620770863566</v>
      </c>
      <c r="E75" s="126">
        <v>16.8</v>
      </c>
      <c r="F75" s="136">
        <v>0.56000000000000005</v>
      </c>
      <c r="G75" s="77"/>
      <c r="H75" s="77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/>
      <c r="BU75" s="114"/>
      <c r="BV75" s="114"/>
      <c r="BW75" s="114"/>
      <c r="BX75" s="114"/>
      <c r="BY75" s="114"/>
      <c r="BZ75" s="114"/>
      <c r="CA75" s="114"/>
      <c r="CB75" s="114"/>
      <c r="CC75" s="114"/>
      <c r="CD75" s="114"/>
      <c r="CE75" s="114"/>
      <c r="CF75" s="114"/>
      <c r="CG75" s="114"/>
      <c r="CH75" s="114"/>
      <c r="CI75" s="114"/>
      <c r="CJ75" s="114"/>
      <c r="CK75" s="114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14"/>
      <c r="CW75" s="114"/>
      <c r="CX75" s="114"/>
      <c r="CY75" s="114"/>
      <c r="CZ75" s="114"/>
      <c r="DA75" s="114"/>
      <c r="DB75" s="114"/>
      <c r="DC75" s="114"/>
      <c r="DD75" s="114"/>
      <c r="DE75" s="114"/>
      <c r="DF75" s="114"/>
      <c r="DG75" s="114"/>
      <c r="DH75" s="114"/>
      <c r="DI75" s="114"/>
      <c r="DJ75" s="114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114"/>
      <c r="EW75" s="114"/>
      <c r="EX75" s="114"/>
      <c r="EY75" s="114"/>
      <c r="EZ75" s="114"/>
      <c r="FA75" s="114"/>
      <c r="FB75" s="114"/>
      <c r="FC75" s="114"/>
      <c r="FD75" s="114"/>
      <c r="FE75" s="114"/>
      <c r="FF75" s="114"/>
      <c r="FG75" s="114"/>
      <c r="FH75" s="114"/>
      <c r="FI75" s="114"/>
      <c r="FJ75" s="114"/>
      <c r="FK75" s="114"/>
      <c r="FL75" s="114"/>
      <c r="FM75" s="114"/>
      <c r="FN75" s="114"/>
      <c r="FO75" s="114"/>
      <c r="FP75" s="114"/>
      <c r="FQ75" s="114"/>
      <c r="FR75" s="114"/>
      <c r="FS75" s="114"/>
      <c r="FT75" s="114"/>
      <c r="FU75" s="114"/>
      <c r="FV75" s="114"/>
      <c r="FW75" s="114"/>
      <c r="FX75" s="114"/>
      <c r="FY75" s="114"/>
      <c r="FZ75" s="114"/>
      <c r="GA75" s="114"/>
      <c r="GB75" s="114"/>
      <c r="GC75" s="114"/>
      <c r="GD75" s="114"/>
      <c r="GE75" s="114"/>
      <c r="GF75" s="114"/>
      <c r="GG75" s="114"/>
      <c r="GH75" s="114"/>
      <c r="GI75" s="114"/>
      <c r="GJ75" s="114"/>
      <c r="GK75" s="114"/>
      <c r="GL75" s="114"/>
      <c r="GM75" s="114"/>
      <c r="GN75" s="114"/>
      <c r="GO75" s="114"/>
      <c r="GP75" s="114"/>
      <c r="GQ75" s="114"/>
      <c r="GR75" s="114"/>
      <c r="GS75" s="114"/>
      <c r="GT75" s="114"/>
      <c r="GU75" s="114"/>
      <c r="GV75" s="114"/>
      <c r="GW75" s="114"/>
      <c r="GX75" s="114"/>
      <c r="GY75" s="114"/>
      <c r="GZ75" s="114"/>
      <c r="HA75" s="114"/>
      <c r="HB75" s="114"/>
      <c r="HC75" s="114"/>
      <c r="HD75" s="114"/>
      <c r="HE75" s="114"/>
      <c r="HF75" s="114"/>
      <c r="HG75" s="114"/>
      <c r="HH75" s="114"/>
      <c r="HI75" s="114"/>
      <c r="HJ75" s="114"/>
      <c r="HK75" s="114"/>
      <c r="HL75" s="114"/>
      <c r="HM75" s="114"/>
      <c r="HN75" s="114"/>
      <c r="HO75" s="114"/>
      <c r="HP75" s="114"/>
      <c r="HQ75" s="114"/>
      <c r="HR75" s="114"/>
      <c r="HS75" s="114"/>
      <c r="HT75" s="114"/>
      <c r="HU75" s="114"/>
      <c r="HV75" s="114"/>
      <c r="HW75" s="114"/>
      <c r="HX75" s="114"/>
      <c r="HY75" s="114"/>
      <c r="HZ75" s="114"/>
      <c r="IA75" s="114"/>
      <c r="IB75" s="114"/>
      <c r="IC75" s="114"/>
      <c r="ID75" s="114"/>
      <c r="IE75" s="114"/>
      <c r="IF75" s="114"/>
      <c r="IG75" s="114"/>
      <c r="IH75" s="114"/>
      <c r="II75" s="114"/>
      <c r="IJ75" s="114"/>
      <c r="IK75" s="114"/>
      <c r="IL75" s="114"/>
      <c r="IM75" s="114"/>
    </row>
    <row r="76" spans="1:247" s="49" customFormat="1" ht="15" hidden="1" customHeight="1">
      <c r="A76" s="141" t="s">
        <v>99</v>
      </c>
      <c r="B76" s="141"/>
      <c r="C76" s="143"/>
      <c r="D76" s="125">
        <v>16.526620770863566</v>
      </c>
      <c r="E76" s="126">
        <v>16.8</v>
      </c>
      <c r="F76" s="136">
        <v>0.56000000000000005</v>
      </c>
      <c r="G76" s="77"/>
      <c r="H76" s="77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14"/>
      <c r="EL76" s="114"/>
      <c r="EM76" s="114"/>
      <c r="EN76" s="114"/>
      <c r="EO76" s="114"/>
      <c r="EP76" s="114"/>
      <c r="EQ76" s="114"/>
      <c r="ER76" s="114"/>
      <c r="ES76" s="114"/>
      <c r="ET76" s="114"/>
      <c r="EU76" s="114"/>
      <c r="EV76" s="114"/>
      <c r="EW76" s="114"/>
      <c r="EX76" s="114"/>
      <c r="EY76" s="114"/>
      <c r="EZ76" s="114"/>
      <c r="FA76" s="114"/>
      <c r="FB76" s="114"/>
      <c r="FC76" s="114"/>
      <c r="FD76" s="114"/>
      <c r="FE76" s="114"/>
      <c r="FF76" s="114"/>
      <c r="FG76" s="114"/>
      <c r="FH76" s="114"/>
      <c r="FI76" s="114"/>
      <c r="FJ76" s="114"/>
      <c r="FK76" s="114"/>
      <c r="FL76" s="114"/>
      <c r="FM76" s="114"/>
      <c r="FN76" s="114"/>
      <c r="FO76" s="114"/>
      <c r="FP76" s="114"/>
      <c r="FQ76" s="114"/>
      <c r="FR76" s="114"/>
      <c r="FS76" s="114"/>
      <c r="FT76" s="114"/>
      <c r="FU76" s="114"/>
      <c r="FV76" s="114"/>
      <c r="FW76" s="114"/>
      <c r="FX76" s="114"/>
      <c r="FY76" s="114"/>
      <c r="FZ76" s="114"/>
      <c r="GA76" s="114"/>
      <c r="GB76" s="114"/>
      <c r="GC76" s="114"/>
      <c r="GD76" s="114"/>
      <c r="GE76" s="114"/>
      <c r="GF76" s="114"/>
      <c r="GG76" s="114"/>
      <c r="GH76" s="114"/>
      <c r="GI76" s="114"/>
      <c r="GJ76" s="114"/>
      <c r="GK76" s="114"/>
      <c r="GL76" s="114"/>
      <c r="GM76" s="114"/>
      <c r="GN76" s="114"/>
      <c r="GO76" s="114"/>
      <c r="GP76" s="114"/>
      <c r="GQ76" s="114"/>
      <c r="GR76" s="114"/>
      <c r="GS76" s="114"/>
      <c r="GT76" s="114"/>
      <c r="GU76" s="114"/>
      <c r="GV76" s="114"/>
      <c r="GW76" s="114"/>
      <c r="GX76" s="114"/>
      <c r="GY76" s="114"/>
      <c r="GZ76" s="114"/>
      <c r="HA76" s="114"/>
      <c r="HB76" s="114"/>
      <c r="HC76" s="114"/>
      <c r="HD76" s="114"/>
      <c r="HE76" s="114"/>
      <c r="HF76" s="114"/>
      <c r="HG76" s="114"/>
      <c r="HH76" s="114"/>
      <c r="HI76" s="114"/>
      <c r="HJ76" s="114"/>
      <c r="HK76" s="114"/>
      <c r="HL76" s="114"/>
      <c r="HM76" s="114"/>
      <c r="HN76" s="114"/>
      <c r="HO76" s="114"/>
      <c r="HP76" s="114"/>
      <c r="HQ76" s="114"/>
      <c r="HR76" s="114"/>
      <c r="HS76" s="114"/>
      <c r="HT76" s="114"/>
      <c r="HU76" s="114"/>
      <c r="HV76" s="114"/>
      <c r="HW76" s="114"/>
      <c r="HX76" s="114"/>
      <c r="HY76" s="114"/>
      <c r="HZ76" s="114"/>
      <c r="IA76" s="114"/>
      <c r="IB76" s="114"/>
      <c r="IC76" s="114"/>
      <c r="ID76" s="114"/>
      <c r="IE76" s="114"/>
      <c r="IF76" s="114"/>
      <c r="IG76" s="114"/>
      <c r="IH76" s="114"/>
      <c r="II76" s="114"/>
      <c r="IJ76" s="114"/>
      <c r="IK76" s="114"/>
      <c r="IL76" s="114"/>
      <c r="IM76" s="114"/>
    </row>
    <row r="77" spans="1:247" s="49" customFormat="1" ht="15" hidden="1" customHeight="1">
      <c r="A77" s="141" t="s">
        <v>100</v>
      </c>
      <c r="B77" s="141"/>
      <c r="C77" s="143"/>
      <c r="D77" s="125">
        <v>24.789931156295349</v>
      </c>
      <c r="E77" s="126">
        <v>24.900000000000002</v>
      </c>
      <c r="F77" s="136">
        <v>0.83000000000000007</v>
      </c>
      <c r="G77" s="77"/>
      <c r="H77" s="77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/>
      <c r="BF77" s="114"/>
      <c r="BG77" s="114"/>
      <c r="BH77" s="114"/>
      <c r="BI77" s="114"/>
      <c r="BJ77" s="114"/>
      <c r="BK77" s="114"/>
      <c r="BL77" s="114"/>
      <c r="BM77" s="114"/>
      <c r="BN77" s="114"/>
      <c r="BO77" s="114"/>
      <c r="BP77" s="114"/>
      <c r="BQ77" s="114"/>
      <c r="BR77" s="114"/>
      <c r="BS77" s="114"/>
      <c r="BT77" s="114"/>
      <c r="BU77" s="114"/>
      <c r="BV77" s="114"/>
      <c r="BW77" s="114"/>
      <c r="BX77" s="114"/>
      <c r="BY77" s="114"/>
      <c r="BZ77" s="114"/>
      <c r="CA77" s="114"/>
      <c r="CB77" s="114"/>
      <c r="CC77" s="114"/>
      <c r="CD77" s="114"/>
      <c r="CE77" s="114"/>
      <c r="CF77" s="114"/>
      <c r="CG77" s="114"/>
      <c r="CH77" s="114"/>
      <c r="CI77" s="114"/>
      <c r="CJ77" s="114"/>
      <c r="CK77" s="114"/>
      <c r="CL77" s="114"/>
      <c r="CM77" s="114"/>
      <c r="CN77" s="114"/>
      <c r="CO77" s="114"/>
      <c r="CP77" s="114"/>
      <c r="CQ77" s="114"/>
      <c r="CR77" s="114"/>
      <c r="CS77" s="114"/>
      <c r="CT77" s="114"/>
      <c r="CU77" s="114"/>
      <c r="CV77" s="114"/>
      <c r="CW77" s="114"/>
      <c r="CX77" s="114"/>
      <c r="CY77" s="114"/>
      <c r="CZ77" s="114"/>
      <c r="DA77" s="114"/>
      <c r="DB77" s="114"/>
      <c r="DC77" s="114"/>
      <c r="DD77" s="114"/>
      <c r="DE77" s="114"/>
      <c r="DF77" s="114"/>
      <c r="DG77" s="114"/>
      <c r="DH77" s="114"/>
      <c r="DI77" s="114"/>
      <c r="DJ77" s="114"/>
      <c r="DK77" s="114"/>
      <c r="DL77" s="114"/>
      <c r="DM77" s="114"/>
      <c r="DN77" s="114"/>
      <c r="DO77" s="114"/>
      <c r="DP77" s="114"/>
      <c r="DQ77" s="114"/>
      <c r="DR77" s="114"/>
      <c r="DS77" s="114"/>
      <c r="DT77" s="114"/>
      <c r="DU77" s="114"/>
      <c r="DV77" s="114"/>
      <c r="DW77" s="114"/>
      <c r="DX77" s="114"/>
      <c r="DY77" s="114"/>
      <c r="DZ77" s="114"/>
      <c r="EA77" s="114"/>
      <c r="EB77" s="114"/>
      <c r="EC77" s="114"/>
      <c r="ED77" s="114"/>
      <c r="EE77" s="114"/>
      <c r="EF77" s="114"/>
      <c r="EG77" s="114"/>
      <c r="EH77" s="114"/>
      <c r="EI77" s="114"/>
      <c r="EJ77" s="114"/>
      <c r="EK77" s="114"/>
      <c r="EL77" s="114"/>
      <c r="EM77" s="114"/>
      <c r="EN77" s="114"/>
      <c r="EO77" s="114"/>
      <c r="EP77" s="114"/>
      <c r="EQ77" s="114"/>
      <c r="ER77" s="114"/>
      <c r="ES77" s="114"/>
      <c r="ET77" s="114"/>
      <c r="EU77" s="114"/>
      <c r="EV77" s="114"/>
      <c r="EW77" s="114"/>
      <c r="EX77" s="114"/>
      <c r="EY77" s="114"/>
      <c r="EZ77" s="114"/>
      <c r="FA77" s="114"/>
      <c r="FB77" s="114"/>
      <c r="FC77" s="114"/>
      <c r="FD77" s="114"/>
      <c r="FE77" s="114"/>
      <c r="FF77" s="114"/>
      <c r="FG77" s="114"/>
      <c r="FH77" s="114"/>
      <c r="FI77" s="114"/>
      <c r="FJ77" s="114"/>
      <c r="FK77" s="114"/>
      <c r="FL77" s="114"/>
      <c r="FM77" s="114"/>
      <c r="FN77" s="114"/>
      <c r="FO77" s="114"/>
      <c r="FP77" s="114"/>
      <c r="FQ77" s="114"/>
      <c r="FR77" s="114"/>
      <c r="FS77" s="114"/>
      <c r="FT77" s="114"/>
      <c r="FU77" s="114"/>
      <c r="FV77" s="114"/>
      <c r="FW77" s="114"/>
      <c r="FX77" s="114"/>
      <c r="FY77" s="114"/>
      <c r="FZ77" s="114"/>
      <c r="GA77" s="114"/>
      <c r="GB77" s="114"/>
      <c r="GC77" s="114"/>
      <c r="GD77" s="114"/>
      <c r="GE77" s="114"/>
      <c r="GF77" s="114"/>
      <c r="GG77" s="114"/>
      <c r="GH77" s="114"/>
      <c r="GI77" s="114"/>
      <c r="GJ77" s="114"/>
      <c r="GK77" s="114"/>
      <c r="GL77" s="114"/>
      <c r="GM77" s="114"/>
      <c r="GN77" s="114"/>
      <c r="GO77" s="114"/>
      <c r="GP77" s="114"/>
      <c r="GQ77" s="114"/>
      <c r="GR77" s="114"/>
      <c r="GS77" s="114"/>
      <c r="GT77" s="114"/>
      <c r="GU77" s="114"/>
      <c r="GV77" s="114"/>
      <c r="GW77" s="114"/>
      <c r="GX77" s="114"/>
      <c r="GY77" s="114"/>
      <c r="GZ77" s="114"/>
      <c r="HA77" s="114"/>
      <c r="HB77" s="114"/>
      <c r="HC77" s="114"/>
      <c r="HD77" s="114"/>
      <c r="HE77" s="114"/>
      <c r="HF77" s="114"/>
      <c r="HG77" s="114"/>
      <c r="HH77" s="114"/>
      <c r="HI77" s="114"/>
      <c r="HJ77" s="114"/>
      <c r="HK77" s="114"/>
      <c r="HL77" s="114"/>
      <c r="HM77" s="114"/>
      <c r="HN77" s="114"/>
      <c r="HO77" s="114"/>
      <c r="HP77" s="114"/>
      <c r="HQ77" s="114"/>
      <c r="HR77" s="114"/>
      <c r="HS77" s="114"/>
      <c r="HT77" s="114"/>
      <c r="HU77" s="114"/>
      <c r="HV77" s="114"/>
      <c r="HW77" s="114"/>
      <c r="HX77" s="114"/>
      <c r="HY77" s="114"/>
      <c r="HZ77" s="114"/>
      <c r="IA77" s="114"/>
      <c r="IB77" s="114"/>
      <c r="IC77" s="114"/>
      <c r="ID77" s="114"/>
      <c r="IE77" s="114"/>
      <c r="IF77" s="114"/>
      <c r="IG77" s="114"/>
      <c r="IH77" s="114"/>
      <c r="II77" s="114"/>
      <c r="IJ77" s="114"/>
      <c r="IK77" s="114"/>
      <c r="IL77" s="114"/>
      <c r="IM77" s="114"/>
    </row>
    <row r="78" spans="1:247" s="49" customFormat="1" ht="15" hidden="1" customHeight="1">
      <c r="A78" s="141" t="s">
        <v>101</v>
      </c>
      <c r="B78" s="141"/>
      <c r="C78" s="143"/>
      <c r="D78" s="125">
        <v>33.053241541727132</v>
      </c>
      <c r="E78" s="126">
        <v>33.300000000000004</v>
      </c>
      <c r="F78" s="136">
        <v>1.1100000000000001</v>
      </c>
      <c r="G78" s="77"/>
      <c r="H78" s="77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4"/>
      <c r="BS78" s="114"/>
      <c r="BT78" s="114"/>
      <c r="BU78" s="114"/>
      <c r="BV78" s="114"/>
      <c r="BW78" s="114"/>
      <c r="BX78" s="114"/>
      <c r="BY78" s="114"/>
      <c r="BZ78" s="114"/>
      <c r="CA78" s="114"/>
      <c r="CB78" s="114"/>
      <c r="CC78" s="114"/>
      <c r="CD78" s="114"/>
      <c r="CE78" s="114"/>
      <c r="CF78" s="114"/>
      <c r="CG78" s="114"/>
      <c r="CH78" s="114"/>
      <c r="CI78" s="114"/>
      <c r="CJ78" s="114"/>
      <c r="CK78" s="114"/>
      <c r="CL78" s="114"/>
      <c r="CM78" s="114"/>
      <c r="CN78" s="114"/>
      <c r="CO78" s="114"/>
      <c r="CP78" s="114"/>
      <c r="CQ78" s="114"/>
      <c r="CR78" s="114"/>
      <c r="CS78" s="114"/>
      <c r="CT78" s="114"/>
      <c r="CU78" s="114"/>
      <c r="CV78" s="114"/>
      <c r="CW78" s="114"/>
      <c r="CX78" s="114"/>
      <c r="CY78" s="114"/>
      <c r="CZ78" s="114"/>
      <c r="DA78" s="114"/>
      <c r="DB78" s="114"/>
      <c r="DC78" s="114"/>
      <c r="DD78" s="114"/>
      <c r="DE78" s="114"/>
      <c r="DF78" s="114"/>
      <c r="DG78" s="114"/>
      <c r="DH78" s="114"/>
      <c r="DI78" s="114"/>
      <c r="DJ78" s="114"/>
      <c r="DK78" s="114"/>
      <c r="DL78" s="114"/>
      <c r="DM78" s="114"/>
      <c r="DN78" s="114"/>
      <c r="DO78" s="114"/>
      <c r="DP78" s="114"/>
      <c r="DQ78" s="114"/>
      <c r="DR78" s="114"/>
      <c r="DS78" s="114"/>
      <c r="DT78" s="114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114"/>
      <c r="EW78" s="114"/>
      <c r="EX78" s="114"/>
      <c r="EY78" s="114"/>
      <c r="EZ78" s="114"/>
      <c r="FA78" s="114"/>
      <c r="FB78" s="114"/>
      <c r="FC78" s="114"/>
      <c r="FD78" s="114"/>
      <c r="FE78" s="114"/>
      <c r="FF78" s="114"/>
      <c r="FG78" s="114"/>
      <c r="FH78" s="114"/>
      <c r="FI78" s="114"/>
      <c r="FJ78" s="114"/>
      <c r="FK78" s="114"/>
      <c r="FL78" s="114"/>
      <c r="FM78" s="114"/>
      <c r="FN78" s="114"/>
      <c r="FO78" s="114"/>
      <c r="FP78" s="114"/>
      <c r="FQ78" s="114"/>
      <c r="FR78" s="114"/>
      <c r="FS78" s="114"/>
      <c r="FT78" s="114"/>
      <c r="FU78" s="114"/>
      <c r="FV78" s="114"/>
      <c r="FW78" s="114"/>
      <c r="FX78" s="114"/>
      <c r="FY78" s="114"/>
      <c r="FZ78" s="114"/>
      <c r="GA78" s="114"/>
      <c r="GB78" s="114"/>
      <c r="GC78" s="114"/>
      <c r="GD78" s="114"/>
      <c r="GE78" s="114"/>
      <c r="GF78" s="114"/>
      <c r="GG78" s="114"/>
      <c r="GH78" s="114"/>
      <c r="GI78" s="114"/>
      <c r="GJ78" s="114"/>
      <c r="GK78" s="114"/>
      <c r="GL78" s="114"/>
      <c r="GM78" s="114"/>
      <c r="GN78" s="114"/>
      <c r="GO78" s="114"/>
      <c r="GP78" s="114"/>
      <c r="GQ78" s="114"/>
      <c r="GR78" s="114"/>
      <c r="GS78" s="114"/>
      <c r="GT78" s="114"/>
      <c r="GU78" s="114"/>
      <c r="GV78" s="114"/>
      <c r="GW78" s="114"/>
      <c r="GX78" s="114"/>
      <c r="GY78" s="114"/>
      <c r="GZ78" s="114"/>
      <c r="HA78" s="114"/>
      <c r="HB78" s="114"/>
      <c r="HC78" s="114"/>
      <c r="HD78" s="114"/>
      <c r="HE78" s="114"/>
      <c r="HF78" s="114"/>
      <c r="HG78" s="114"/>
      <c r="HH78" s="114"/>
      <c r="HI78" s="114"/>
      <c r="HJ78" s="114"/>
      <c r="HK78" s="114"/>
      <c r="HL78" s="114"/>
      <c r="HM78" s="114"/>
      <c r="HN78" s="114"/>
      <c r="HO78" s="114"/>
      <c r="HP78" s="114"/>
      <c r="HQ78" s="114"/>
      <c r="HR78" s="114"/>
      <c r="HS78" s="114"/>
      <c r="HT78" s="114"/>
      <c r="HU78" s="114"/>
      <c r="HV78" s="114"/>
      <c r="HW78" s="114"/>
      <c r="HX78" s="114"/>
      <c r="HY78" s="114"/>
      <c r="HZ78" s="114"/>
      <c r="IA78" s="114"/>
      <c r="IB78" s="114"/>
      <c r="IC78" s="114"/>
      <c r="ID78" s="114"/>
      <c r="IE78" s="114"/>
      <c r="IF78" s="114"/>
      <c r="IG78" s="114"/>
      <c r="IH78" s="114"/>
      <c r="II78" s="114"/>
      <c r="IJ78" s="114"/>
      <c r="IK78" s="114"/>
      <c r="IL78" s="114"/>
      <c r="IM78" s="114"/>
    </row>
    <row r="79" spans="1:247" s="49" customFormat="1" ht="15" hidden="1" customHeight="1">
      <c r="A79" s="141" t="s">
        <v>102</v>
      </c>
      <c r="B79" s="142">
        <v>1</v>
      </c>
      <c r="C79" s="143">
        <v>4.34</v>
      </c>
      <c r="D79" s="125">
        <v>2.0658275963579458</v>
      </c>
      <c r="E79" s="126">
        <v>2.0699999999999998</v>
      </c>
      <c r="F79" s="136">
        <v>3.45</v>
      </c>
      <c r="G79" s="77"/>
      <c r="H79" s="77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  <c r="BU79" s="114"/>
      <c r="BV79" s="114"/>
      <c r="BW79" s="114"/>
      <c r="BX79" s="114"/>
      <c r="BY79" s="114"/>
      <c r="BZ79" s="114"/>
      <c r="CA79" s="114"/>
      <c r="CB79" s="114"/>
      <c r="CC79" s="114"/>
      <c r="CD79" s="114"/>
      <c r="CE79" s="114"/>
      <c r="CF79" s="114"/>
      <c r="CG79" s="114"/>
      <c r="CH79" s="114"/>
      <c r="CI79" s="114"/>
      <c r="CJ79" s="114"/>
      <c r="CK79" s="114"/>
      <c r="CL79" s="114"/>
      <c r="CM79" s="114"/>
      <c r="CN79" s="114"/>
      <c r="CO79" s="114"/>
      <c r="CP79" s="114"/>
      <c r="CQ79" s="114"/>
      <c r="CR79" s="114"/>
      <c r="CS79" s="114"/>
      <c r="CT79" s="114"/>
      <c r="CU79" s="114"/>
      <c r="CV79" s="114"/>
      <c r="CW79" s="114"/>
      <c r="CX79" s="114"/>
      <c r="CY79" s="114"/>
      <c r="CZ79" s="114"/>
      <c r="DA79" s="114"/>
      <c r="DB79" s="114"/>
      <c r="DC79" s="114"/>
      <c r="DD79" s="114"/>
      <c r="DE79" s="114"/>
      <c r="DF79" s="114"/>
      <c r="DG79" s="114"/>
      <c r="DH79" s="114"/>
      <c r="DI79" s="114"/>
      <c r="DJ79" s="114"/>
      <c r="DK79" s="114"/>
      <c r="DL79" s="114"/>
      <c r="DM79" s="114"/>
      <c r="DN79" s="114"/>
      <c r="DO79" s="114"/>
      <c r="DP79" s="114"/>
      <c r="DQ79" s="114"/>
      <c r="DR79" s="114"/>
      <c r="DS79" s="114"/>
      <c r="DT79" s="114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114"/>
      <c r="EW79" s="114"/>
      <c r="EX79" s="114"/>
      <c r="EY79" s="114"/>
      <c r="EZ79" s="114"/>
      <c r="FA79" s="114"/>
      <c r="FB79" s="114"/>
      <c r="FC79" s="114"/>
      <c r="FD79" s="114"/>
      <c r="FE79" s="114"/>
      <c r="FF79" s="114"/>
      <c r="FG79" s="114"/>
      <c r="FH79" s="114"/>
      <c r="FI79" s="114"/>
      <c r="FJ79" s="114"/>
      <c r="FK79" s="114"/>
      <c r="FL79" s="114"/>
      <c r="FM79" s="114"/>
      <c r="FN79" s="114"/>
      <c r="FO79" s="114"/>
      <c r="FP79" s="114"/>
      <c r="FQ79" s="114"/>
      <c r="FR79" s="114"/>
      <c r="FS79" s="114"/>
      <c r="FT79" s="114"/>
      <c r="FU79" s="114"/>
      <c r="FV79" s="114"/>
      <c r="FW79" s="114"/>
      <c r="FX79" s="114"/>
      <c r="FY79" s="114"/>
      <c r="FZ79" s="114"/>
      <c r="GA79" s="114"/>
      <c r="GB79" s="114"/>
      <c r="GC79" s="114"/>
      <c r="GD79" s="114"/>
      <c r="GE79" s="114"/>
      <c r="GF79" s="114"/>
      <c r="GG79" s="114"/>
      <c r="GH79" s="114"/>
      <c r="GI79" s="114"/>
      <c r="GJ79" s="114"/>
      <c r="GK79" s="114"/>
      <c r="GL79" s="114"/>
      <c r="GM79" s="114"/>
      <c r="GN79" s="114"/>
      <c r="GO79" s="114"/>
      <c r="GP79" s="114"/>
      <c r="GQ79" s="114"/>
      <c r="GR79" s="114"/>
      <c r="GS79" s="114"/>
      <c r="GT79" s="114"/>
      <c r="GU79" s="114"/>
      <c r="GV79" s="114"/>
      <c r="GW79" s="114"/>
      <c r="GX79" s="114"/>
      <c r="GY79" s="114"/>
      <c r="GZ79" s="114"/>
      <c r="HA79" s="114"/>
      <c r="HB79" s="114"/>
      <c r="HC79" s="114"/>
      <c r="HD79" s="114"/>
      <c r="HE79" s="114"/>
      <c r="HF79" s="114"/>
      <c r="HG79" s="114"/>
      <c r="HH79" s="114"/>
      <c r="HI79" s="114"/>
      <c r="HJ79" s="114"/>
      <c r="HK79" s="114"/>
      <c r="HL79" s="114"/>
      <c r="HM79" s="114"/>
      <c r="HN79" s="114"/>
      <c r="HO79" s="114"/>
      <c r="HP79" s="114"/>
      <c r="HQ79" s="114"/>
      <c r="HR79" s="114"/>
      <c r="HS79" s="114"/>
      <c r="HT79" s="114"/>
      <c r="HU79" s="114"/>
      <c r="HV79" s="114"/>
      <c r="HW79" s="114"/>
      <c r="HX79" s="114"/>
      <c r="HY79" s="114"/>
      <c r="HZ79" s="114"/>
      <c r="IA79" s="114"/>
      <c r="IB79" s="114"/>
      <c r="IC79" s="114"/>
      <c r="ID79" s="114"/>
      <c r="IE79" s="114"/>
      <c r="IF79" s="114"/>
      <c r="IG79" s="114"/>
      <c r="IH79" s="114"/>
      <c r="II79" s="114"/>
      <c r="IJ79" s="114"/>
      <c r="IK79" s="114"/>
      <c r="IL79" s="114"/>
      <c r="IM79" s="114"/>
    </row>
    <row r="80" spans="1:247" s="49" customFormat="1" ht="15" hidden="1" customHeight="1">
      <c r="A80" s="141" t="s">
        <v>103</v>
      </c>
      <c r="B80" s="142">
        <v>1</v>
      </c>
      <c r="C80" s="143">
        <v>104.12</v>
      </c>
      <c r="D80" s="125">
        <v>49.579862312590706</v>
      </c>
      <c r="E80" s="126">
        <v>49.583999999999996</v>
      </c>
      <c r="F80" s="136">
        <v>82.64</v>
      </c>
      <c r="G80" s="77"/>
      <c r="H80" s="77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4"/>
      <c r="BS80" s="114"/>
      <c r="BT80" s="114"/>
      <c r="BU80" s="114"/>
      <c r="BV80" s="114"/>
      <c r="BW80" s="114"/>
      <c r="BX80" s="114"/>
      <c r="BY80" s="114"/>
      <c r="BZ80" s="114"/>
      <c r="CA80" s="114"/>
      <c r="CB80" s="114"/>
      <c r="CC80" s="114"/>
      <c r="CD80" s="114"/>
      <c r="CE80" s="114"/>
      <c r="CF80" s="114"/>
      <c r="CG80" s="114"/>
      <c r="CH80" s="114"/>
      <c r="CI80" s="114"/>
      <c r="CJ80" s="114"/>
      <c r="CK80" s="114"/>
      <c r="CL80" s="114"/>
      <c r="CM80" s="114"/>
      <c r="CN80" s="114"/>
      <c r="CO80" s="114"/>
      <c r="CP80" s="114"/>
      <c r="CQ80" s="114"/>
      <c r="CR80" s="114"/>
      <c r="CS80" s="114"/>
      <c r="CT80" s="114"/>
      <c r="CU80" s="114"/>
      <c r="CV80" s="114"/>
      <c r="CW80" s="114"/>
      <c r="CX80" s="114"/>
      <c r="CY80" s="114"/>
      <c r="CZ80" s="114"/>
      <c r="DA80" s="114"/>
      <c r="DB80" s="114"/>
      <c r="DC80" s="114"/>
      <c r="DD80" s="114"/>
      <c r="DE80" s="114"/>
      <c r="DF80" s="114"/>
      <c r="DG80" s="114"/>
      <c r="DH80" s="114"/>
      <c r="DI80" s="114"/>
      <c r="DJ80" s="114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114"/>
      <c r="EW80" s="114"/>
      <c r="EX80" s="114"/>
      <c r="EY80" s="114"/>
      <c r="EZ80" s="114"/>
      <c r="FA80" s="114"/>
      <c r="FB80" s="114"/>
      <c r="FC80" s="114"/>
      <c r="FD80" s="114"/>
      <c r="FE80" s="114"/>
      <c r="FF80" s="114"/>
      <c r="FG80" s="114"/>
      <c r="FH80" s="114"/>
      <c r="FI80" s="114"/>
      <c r="FJ80" s="114"/>
      <c r="FK80" s="114"/>
      <c r="FL80" s="114"/>
      <c r="FM80" s="114"/>
      <c r="FN80" s="114"/>
      <c r="FO80" s="114"/>
      <c r="FP80" s="114"/>
      <c r="FQ80" s="114"/>
      <c r="FR80" s="114"/>
      <c r="FS80" s="114"/>
      <c r="FT80" s="114"/>
      <c r="FU80" s="114"/>
      <c r="FV80" s="114"/>
      <c r="FW80" s="114"/>
      <c r="FX80" s="114"/>
      <c r="FY80" s="114"/>
      <c r="FZ80" s="114"/>
      <c r="GA80" s="114"/>
      <c r="GB80" s="114"/>
      <c r="GC80" s="114"/>
      <c r="GD80" s="114"/>
      <c r="GE80" s="114"/>
      <c r="GF80" s="114"/>
      <c r="GG80" s="114"/>
      <c r="GH80" s="114"/>
      <c r="GI80" s="114"/>
      <c r="GJ80" s="114"/>
      <c r="GK80" s="114"/>
      <c r="GL80" s="114"/>
      <c r="GM80" s="114"/>
      <c r="GN80" s="114"/>
      <c r="GO80" s="114"/>
      <c r="GP80" s="114"/>
      <c r="GQ80" s="114"/>
      <c r="GR80" s="114"/>
      <c r="GS80" s="114"/>
      <c r="GT80" s="114"/>
      <c r="GU80" s="114"/>
      <c r="GV80" s="114"/>
      <c r="GW80" s="114"/>
      <c r="GX80" s="114"/>
      <c r="GY80" s="114"/>
      <c r="GZ80" s="114"/>
      <c r="HA80" s="114"/>
      <c r="HB80" s="114"/>
      <c r="HC80" s="114"/>
      <c r="HD80" s="114"/>
      <c r="HE80" s="114"/>
      <c r="HF80" s="114"/>
      <c r="HG80" s="114"/>
      <c r="HH80" s="114"/>
      <c r="HI80" s="114"/>
      <c r="HJ80" s="114"/>
      <c r="HK80" s="114"/>
      <c r="HL80" s="114"/>
      <c r="HM80" s="114"/>
      <c r="HN80" s="114"/>
      <c r="HO80" s="114"/>
      <c r="HP80" s="114"/>
      <c r="HQ80" s="114"/>
      <c r="HR80" s="114"/>
      <c r="HS80" s="114"/>
      <c r="HT80" s="114"/>
      <c r="HU80" s="114"/>
      <c r="HV80" s="114"/>
      <c r="HW80" s="114"/>
      <c r="HX80" s="114"/>
      <c r="HY80" s="114"/>
      <c r="HZ80" s="114"/>
      <c r="IA80" s="114"/>
      <c r="IB80" s="114"/>
      <c r="IC80" s="114"/>
      <c r="ID80" s="114"/>
      <c r="IE80" s="114"/>
      <c r="IF80" s="114"/>
      <c r="IG80" s="114"/>
      <c r="IH80" s="114"/>
      <c r="II80" s="114"/>
      <c r="IJ80" s="114"/>
      <c r="IK80" s="114"/>
      <c r="IL80" s="114"/>
      <c r="IM80" s="114"/>
    </row>
    <row r="81" spans="1:247" s="49" customFormat="1" ht="15" hidden="1" customHeight="1">
      <c r="A81" s="141" t="s">
        <v>104</v>
      </c>
      <c r="B81" s="142">
        <v>1</v>
      </c>
      <c r="C81" s="143">
        <v>52.06</v>
      </c>
      <c r="D81" s="125">
        <v>24.789931156295353</v>
      </c>
      <c r="E81" s="126">
        <v>24.791999999999998</v>
      </c>
      <c r="F81" s="136">
        <v>41.32</v>
      </c>
      <c r="G81" s="77"/>
      <c r="H81" s="77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  <c r="BH81" s="114"/>
      <c r="BI81" s="114"/>
      <c r="BJ81" s="114"/>
      <c r="BK81" s="114"/>
      <c r="BL81" s="114"/>
      <c r="BM81" s="114"/>
      <c r="BN81" s="114"/>
      <c r="BO81" s="114"/>
      <c r="BP81" s="114"/>
      <c r="BQ81" s="114"/>
      <c r="BR81" s="114"/>
      <c r="BS81" s="114"/>
      <c r="BT81" s="114"/>
      <c r="BU81" s="114"/>
      <c r="BV81" s="114"/>
      <c r="BW81" s="114"/>
      <c r="BX81" s="114"/>
      <c r="BY81" s="114"/>
      <c r="BZ81" s="114"/>
      <c r="CA81" s="114"/>
      <c r="CB81" s="114"/>
      <c r="CC81" s="114"/>
      <c r="CD81" s="114"/>
      <c r="CE81" s="114"/>
      <c r="CF81" s="114"/>
      <c r="CG81" s="114"/>
      <c r="CH81" s="114"/>
      <c r="CI81" s="114"/>
      <c r="CJ81" s="114"/>
      <c r="CK81" s="114"/>
      <c r="CL81" s="114"/>
      <c r="CM81" s="114"/>
      <c r="CN81" s="114"/>
      <c r="CO81" s="114"/>
      <c r="CP81" s="114"/>
      <c r="CQ81" s="114"/>
      <c r="CR81" s="114"/>
      <c r="CS81" s="114"/>
      <c r="CT81" s="114"/>
      <c r="CU81" s="114"/>
      <c r="CV81" s="114"/>
      <c r="CW81" s="114"/>
      <c r="CX81" s="114"/>
      <c r="CY81" s="114"/>
      <c r="CZ81" s="114"/>
      <c r="DA81" s="114"/>
      <c r="DB81" s="114"/>
      <c r="DC81" s="114"/>
      <c r="DD81" s="114"/>
      <c r="DE81" s="114"/>
      <c r="DF81" s="114"/>
      <c r="DG81" s="114"/>
      <c r="DH81" s="114"/>
      <c r="DI81" s="114"/>
      <c r="DJ81" s="114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114"/>
      <c r="EW81" s="114"/>
      <c r="EX81" s="114"/>
      <c r="EY81" s="114"/>
      <c r="EZ81" s="114"/>
      <c r="FA81" s="114"/>
      <c r="FB81" s="114"/>
      <c r="FC81" s="114"/>
      <c r="FD81" s="114"/>
      <c r="FE81" s="114"/>
      <c r="FF81" s="114"/>
      <c r="FG81" s="114"/>
      <c r="FH81" s="114"/>
      <c r="FI81" s="114"/>
      <c r="FJ81" s="114"/>
      <c r="FK81" s="114"/>
      <c r="FL81" s="114"/>
      <c r="FM81" s="114"/>
      <c r="FN81" s="114"/>
      <c r="FO81" s="114"/>
      <c r="FP81" s="114"/>
      <c r="FQ81" s="114"/>
      <c r="FR81" s="114"/>
      <c r="FS81" s="114"/>
      <c r="FT81" s="114"/>
      <c r="FU81" s="114"/>
      <c r="FV81" s="114"/>
      <c r="FW81" s="114"/>
      <c r="FX81" s="114"/>
      <c r="FY81" s="114"/>
      <c r="FZ81" s="114"/>
      <c r="GA81" s="114"/>
      <c r="GB81" s="114"/>
      <c r="GC81" s="114"/>
      <c r="GD81" s="114"/>
      <c r="GE81" s="114"/>
      <c r="GF81" s="114"/>
      <c r="GG81" s="114"/>
      <c r="GH81" s="114"/>
      <c r="GI81" s="114"/>
      <c r="GJ81" s="114"/>
      <c r="GK81" s="114"/>
      <c r="GL81" s="114"/>
      <c r="GM81" s="114"/>
      <c r="GN81" s="114"/>
      <c r="GO81" s="114"/>
      <c r="GP81" s="114"/>
      <c r="GQ81" s="114"/>
      <c r="GR81" s="114"/>
      <c r="GS81" s="114"/>
      <c r="GT81" s="114"/>
      <c r="GU81" s="114"/>
      <c r="GV81" s="114"/>
      <c r="GW81" s="114"/>
      <c r="GX81" s="114"/>
      <c r="GY81" s="114"/>
      <c r="GZ81" s="114"/>
      <c r="HA81" s="114"/>
      <c r="HB81" s="114"/>
      <c r="HC81" s="114"/>
      <c r="HD81" s="114"/>
      <c r="HE81" s="114"/>
      <c r="HF81" s="114"/>
      <c r="HG81" s="114"/>
      <c r="HH81" s="114"/>
      <c r="HI81" s="114"/>
      <c r="HJ81" s="114"/>
      <c r="HK81" s="114"/>
      <c r="HL81" s="114"/>
      <c r="HM81" s="114"/>
      <c r="HN81" s="114"/>
      <c r="HO81" s="114"/>
      <c r="HP81" s="114"/>
      <c r="HQ81" s="114"/>
      <c r="HR81" s="114"/>
      <c r="HS81" s="114"/>
      <c r="HT81" s="114"/>
      <c r="HU81" s="114"/>
      <c r="HV81" s="114"/>
      <c r="HW81" s="114"/>
      <c r="HX81" s="114"/>
      <c r="HY81" s="114"/>
      <c r="HZ81" s="114"/>
      <c r="IA81" s="114"/>
      <c r="IB81" s="114"/>
      <c r="IC81" s="114"/>
      <c r="ID81" s="114"/>
      <c r="IE81" s="114"/>
      <c r="IF81" s="114"/>
      <c r="IG81" s="114"/>
      <c r="IH81" s="114"/>
      <c r="II81" s="114"/>
      <c r="IJ81" s="114"/>
      <c r="IK81" s="114"/>
      <c r="IL81" s="114"/>
      <c r="IM81" s="114"/>
    </row>
    <row r="82" spans="1:247" s="49" customFormat="1" ht="15" hidden="1" customHeight="1">
      <c r="A82" s="165" t="s">
        <v>105</v>
      </c>
      <c r="B82" s="165"/>
      <c r="C82" s="165"/>
      <c r="D82" s="165"/>
      <c r="E82" s="148"/>
      <c r="F82" s="136" t="e">
        <f>CEILING((D82/#REF!)/B82,0.01)</f>
        <v>#REF!</v>
      </c>
      <c r="G82" s="77"/>
      <c r="H82" s="77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  <c r="BH82" s="114"/>
      <c r="BI82" s="114"/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/>
      <c r="BU82" s="114"/>
      <c r="BV82" s="114"/>
      <c r="BW82" s="114"/>
      <c r="BX82" s="114"/>
      <c r="BY82" s="114"/>
      <c r="BZ82" s="114"/>
      <c r="CA82" s="114"/>
      <c r="CB82" s="114"/>
      <c r="CC82" s="114"/>
      <c r="CD82" s="114"/>
      <c r="CE82" s="114"/>
      <c r="CF82" s="114"/>
      <c r="CG82" s="114"/>
      <c r="CH82" s="114"/>
      <c r="CI82" s="114"/>
      <c r="CJ82" s="114"/>
      <c r="CK82" s="114"/>
      <c r="CL82" s="114"/>
      <c r="CM82" s="114"/>
      <c r="CN82" s="114"/>
      <c r="CO82" s="114"/>
      <c r="CP82" s="114"/>
      <c r="CQ82" s="114"/>
      <c r="CR82" s="114"/>
      <c r="CS82" s="114"/>
      <c r="CT82" s="114"/>
      <c r="CU82" s="114"/>
      <c r="CV82" s="114"/>
      <c r="CW82" s="114"/>
      <c r="CX82" s="114"/>
      <c r="CY82" s="114"/>
      <c r="CZ82" s="114"/>
      <c r="DA82" s="114"/>
      <c r="DB82" s="114"/>
      <c r="DC82" s="114"/>
      <c r="DD82" s="114"/>
      <c r="DE82" s="114"/>
      <c r="DF82" s="114"/>
      <c r="DG82" s="114"/>
      <c r="DH82" s="114"/>
      <c r="DI82" s="114"/>
      <c r="DJ82" s="114"/>
      <c r="DK82" s="114"/>
      <c r="DL82" s="114"/>
      <c r="DM82" s="114"/>
      <c r="DN82" s="114"/>
      <c r="DO82" s="114"/>
      <c r="DP82" s="114"/>
      <c r="DQ82" s="114"/>
      <c r="DR82" s="114"/>
      <c r="DS82" s="114"/>
      <c r="DT82" s="114"/>
      <c r="DU82" s="114"/>
      <c r="DV82" s="114"/>
      <c r="DW82" s="114"/>
      <c r="DX82" s="114"/>
      <c r="DY82" s="114"/>
      <c r="DZ82" s="114"/>
      <c r="EA82" s="114"/>
      <c r="EB82" s="114"/>
      <c r="EC82" s="114"/>
      <c r="ED82" s="114"/>
      <c r="EE82" s="114"/>
      <c r="EF82" s="114"/>
      <c r="EG82" s="114"/>
      <c r="EH82" s="114"/>
      <c r="EI82" s="114"/>
      <c r="EJ82" s="114"/>
      <c r="EK82" s="114"/>
      <c r="EL82" s="114"/>
      <c r="EM82" s="114"/>
      <c r="EN82" s="114"/>
      <c r="EO82" s="114"/>
      <c r="EP82" s="114"/>
      <c r="EQ82" s="114"/>
      <c r="ER82" s="114"/>
      <c r="ES82" s="114"/>
      <c r="ET82" s="114"/>
      <c r="EU82" s="114"/>
      <c r="EV82" s="114"/>
      <c r="EW82" s="114"/>
      <c r="EX82" s="114"/>
      <c r="EY82" s="114"/>
      <c r="EZ82" s="114"/>
      <c r="FA82" s="114"/>
      <c r="FB82" s="114"/>
      <c r="FC82" s="114"/>
      <c r="FD82" s="114"/>
      <c r="FE82" s="114"/>
      <c r="FF82" s="114"/>
      <c r="FG82" s="114"/>
      <c r="FH82" s="114"/>
      <c r="FI82" s="114"/>
      <c r="FJ82" s="114"/>
      <c r="FK82" s="114"/>
      <c r="FL82" s="114"/>
      <c r="FM82" s="114"/>
      <c r="FN82" s="114"/>
      <c r="FO82" s="114"/>
      <c r="FP82" s="114"/>
      <c r="FQ82" s="114"/>
      <c r="FR82" s="114"/>
      <c r="FS82" s="114"/>
      <c r="FT82" s="114"/>
      <c r="FU82" s="114"/>
      <c r="FV82" s="114"/>
      <c r="FW82" s="114"/>
      <c r="FX82" s="114"/>
      <c r="FY82" s="114"/>
      <c r="FZ82" s="114"/>
      <c r="GA82" s="114"/>
      <c r="GB82" s="114"/>
      <c r="GC82" s="114"/>
      <c r="GD82" s="114"/>
      <c r="GE82" s="114"/>
      <c r="GF82" s="114"/>
      <c r="GG82" s="114"/>
      <c r="GH82" s="114"/>
      <c r="GI82" s="114"/>
      <c r="GJ82" s="114"/>
      <c r="GK82" s="114"/>
      <c r="GL82" s="114"/>
      <c r="GM82" s="114"/>
      <c r="GN82" s="114"/>
      <c r="GO82" s="114"/>
      <c r="GP82" s="114"/>
      <c r="GQ82" s="114"/>
      <c r="GR82" s="114"/>
      <c r="GS82" s="114"/>
      <c r="GT82" s="114"/>
      <c r="GU82" s="114"/>
      <c r="GV82" s="114"/>
      <c r="GW82" s="114"/>
      <c r="GX82" s="114"/>
      <c r="GY82" s="114"/>
      <c r="GZ82" s="114"/>
      <c r="HA82" s="114"/>
      <c r="HB82" s="114"/>
      <c r="HC82" s="114"/>
      <c r="HD82" s="114"/>
      <c r="HE82" s="114"/>
      <c r="HF82" s="114"/>
      <c r="HG82" s="114"/>
      <c r="HH82" s="114"/>
      <c r="HI82" s="114"/>
      <c r="HJ82" s="114"/>
      <c r="HK82" s="114"/>
      <c r="HL82" s="114"/>
      <c r="HM82" s="114"/>
      <c r="HN82" s="114"/>
      <c r="HO82" s="114"/>
      <c r="HP82" s="114"/>
      <c r="HQ82" s="114"/>
      <c r="HR82" s="114"/>
      <c r="HS82" s="114"/>
      <c r="HT82" s="114"/>
      <c r="HU82" s="114"/>
      <c r="HV82" s="114"/>
      <c r="HW82" s="114"/>
      <c r="HX82" s="114"/>
      <c r="HY82" s="114"/>
      <c r="HZ82" s="114"/>
      <c r="IA82" s="114"/>
      <c r="IB82" s="114"/>
      <c r="IC82" s="114"/>
      <c r="ID82" s="114"/>
      <c r="IE82" s="114"/>
      <c r="IF82" s="114"/>
      <c r="IG82" s="114"/>
      <c r="IH82" s="114"/>
      <c r="II82" s="114"/>
      <c r="IJ82" s="114"/>
      <c r="IK82" s="114"/>
      <c r="IL82" s="114"/>
      <c r="IM82" s="114"/>
    </row>
    <row r="83" spans="1:247" s="49" customFormat="1" ht="15" hidden="1" customHeight="1">
      <c r="A83" s="149" t="s">
        <v>106</v>
      </c>
      <c r="B83" s="149"/>
      <c r="C83" s="150">
        <v>1.61</v>
      </c>
      <c r="D83" s="151">
        <v>1.34</v>
      </c>
      <c r="E83" s="148"/>
      <c r="F83" s="136" t="e">
        <f>CEILING((D83/#REF!)/B83,0.01)</f>
        <v>#REF!</v>
      </c>
      <c r="G83" s="77"/>
      <c r="H83" s="77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  <c r="BH83" s="114"/>
      <c r="BI83" s="114"/>
      <c r="BJ83" s="114"/>
      <c r="BK83" s="114"/>
      <c r="BL83" s="114"/>
      <c r="BM83" s="114"/>
      <c r="BN83" s="114"/>
      <c r="BO83" s="114"/>
      <c r="BP83" s="114"/>
      <c r="BQ83" s="114"/>
      <c r="BR83" s="114"/>
      <c r="BS83" s="114"/>
      <c r="BT83" s="114"/>
      <c r="BU83" s="114"/>
      <c r="BV83" s="114"/>
      <c r="BW83" s="114"/>
      <c r="BX83" s="114"/>
      <c r="BY83" s="114"/>
      <c r="BZ83" s="114"/>
      <c r="CA83" s="114"/>
      <c r="CB83" s="114"/>
      <c r="CC83" s="114"/>
      <c r="CD83" s="114"/>
      <c r="CE83" s="114"/>
      <c r="CF83" s="114"/>
      <c r="CG83" s="114"/>
      <c r="CH83" s="114"/>
      <c r="CI83" s="114"/>
      <c r="CJ83" s="114"/>
      <c r="CK83" s="114"/>
      <c r="CL83" s="114"/>
      <c r="CM83" s="114"/>
      <c r="CN83" s="114"/>
      <c r="CO83" s="114"/>
      <c r="CP83" s="114"/>
      <c r="CQ83" s="114"/>
      <c r="CR83" s="114"/>
      <c r="CS83" s="114"/>
      <c r="CT83" s="114"/>
      <c r="CU83" s="114"/>
      <c r="CV83" s="114"/>
      <c r="CW83" s="114"/>
      <c r="CX83" s="114"/>
      <c r="CY83" s="114"/>
      <c r="CZ83" s="114"/>
      <c r="DA83" s="114"/>
      <c r="DB83" s="114"/>
      <c r="DC83" s="114"/>
      <c r="DD83" s="114"/>
      <c r="DE83" s="114"/>
      <c r="DF83" s="114"/>
      <c r="DG83" s="114"/>
      <c r="DH83" s="114"/>
      <c r="DI83" s="114"/>
      <c r="DJ83" s="114"/>
      <c r="DK83" s="114"/>
      <c r="DL83" s="114"/>
      <c r="DM83" s="114"/>
      <c r="DN83" s="114"/>
      <c r="DO83" s="114"/>
      <c r="DP83" s="114"/>
      <c r="DQ83" s="114"/>
      <c r="DR83" s="114"/>
      <c r="DS83" s="114"/>
      <c r="DT83" s="114"/>
      <c r="DU83" s="114"/>
      <c r="DV83" s="114"/>
      <c r="DW83" s="114"/>
      <c r="DX83" s="114"/>
      <c r="DY83" s="114"/>
      <c r="DZ83" s="114"/>
      <c r="EA83" s="114"/>
      <c r="EB83" s="114"/>
      <c r="EC83" s="114"/>
      <c r="ED83" s="114"/>
      <c r="EE83" s="114"/>
      <c r="EF83" s="114"/>
      <c r="EG83" s="114"/>
      <c r="EH83" s="114"/>
      <c r="EI83" s="114"/>
      <c r="EJ83" s="114"/>
      <c r="EK83" s="114"/>
      <c r="EL83" s="114"/>
      <c r="EM83" s="114"/>
      <c r="EN83" s="114"/>
      <c r="EO83" s="114"/>
      <c r="EP83" s="114"/>
      <c r="EQ83" s="114"/>
      <c r="ER83" s="114"/>
      <c r="ES83" s="114"/>
      <c r="ET83" s="114"/>
      <c r="EU83" s="114"/>
      <c r="EV83" s="114"/>
      <c r="EW83" s="114"/>
      <c r="EX83" s="114"/>
      <c r="EY83" s="114"/>
      <c r="EZ83" s="114"/>
      <c r="FA83" s="114"/>
      <c r="FB83" s="114"/>
      <c r="FC83" s="114"/>
      <c r="FD83" s="114"/>
      <c r="FE83" s="114"/>
      <c r="FF83" s="114"/>
      <c r="FG83" s="114"/>
      <c r="FH83" s="114"/>
      <c r="FI83" s="114"/>
      <c r="FJ83" s="114"/>
      <c r="FK83" s="114"/>
      <c r="FL83" s="114"/>
      <c r="FM83" s="114"/>
      <c r="FN83" s="114"/>
      <c r="FO83" s="114"/>
      <c r="FP83" s="114"/>
      <c r="FQ83" s="114"/>
      <c r="FR83" s="114"/>
      <c r="FS83" s="114"/>
      <c r="FT83" s="114"/>
      <c r="FU83" s="114"/>
      <c r="FV83" s="114"/>
      <c r="FW83" s="114"/>
      <c r="FX83" s="114"/>
      <c r="FY83" s="114"/>
      <c r="FZ83" s="114"/>
      <c r="GA83" s="114"/>
      <c r="GB83" s="114"/>
      <c r="GC83" s="114"/>
      <c r="GD83" s="114"/>
      <c r="GE83" s="114"/>
      <c r="GF83" s="114"/>
      <c r="GG83" s="114"/>
      <c r="GH83" s="114"/>
      <c r="GI83" s="114"/>
      <c r="GJ83" s="114"/>
      <c r="GK83" s="114"/>
      <c r="GL83" s="114"/>
      <c r="GM83" s="114"/>
      <c r="GN83" s="114"/>
      <c r="GO83" s="114"/>
      <c r="GP83" s="114"/>
      <c r="GQ83" s="114"/>
      <c r="GR83" s="114"/>
      <c r="GS83" s="114"/>
      <c r="GT83" s="114"/>
      <c r="GU83" s="114"/>
      <c r="GV83" s="114"/>
      <c r="GW83" s="114"/>
      <c r="GX83" s="114"/>
      <c r="GY83" s="114"/>
      <c r="GZ83" s="114"/>
      <c r="HA83" s="114"/>
      <c r="HB83" s="114"/>
      <c r="HC83" s="114"/>
      <c r="HD83" s="114"/>
      <c r="HE83" s="114"/>
      <c r="HF83" s="114"/>
      <c r="HG83" s="114"/>
      <c r="HH83" s="114"/>
      <c r="HI83" s="114"/>
      <c r="HJ83" s="114"/>
      <c r="HK83" s="114"/>
      <c r="HL83" s="114"/>
      <c r="HM83" s="114"/>
      <c r="HN83" s="114"/>
      <c r="HO83" s="114"/>
      <c r="HP83" s="114"/>
      <c r="HQ83" s="114"/>
      <c r="HR83" s="114"/>
      <c r="HS83" s="114"/>
      <c r="HT83" s="114"/>
      <c r="HU83" s="114"/>
      <c r="HV83" s="114"/>
      <c r="HW83" s="114"/>
      <c r="HX83" s="114"/>
      <c r="HY83" s="114"/>
      <c r="HZ83" s="114"/>
      <c r="IA83" s="114"/>
      <c r="IB83" s="114"/>
      <c r="IC83" s="114"/>
      <c r="ID83" s="114"/>
      <c r="IE83" s="114"/>
      <c r="IF83" s="114"/>
      <c r="IG83" s="114"/>
      <c r="IH83" s="114"/>
      <c r="II83" s="114"/>
      <c r="IJ83" s="114"/>
      <c r="IK83" s="114"/>
      <c r="IL83" s="114"/>
      <c r="IM83" s="114"/>
    </row>
    <row r="84" spans="1:247" s="49" customFormat="1" ht="15" hidden="1" customHeight="1">
      <c r="A84" s="149" t="s">
        <v>107</v>
      </c>
      <c r="B84" s="149"/>
      <c r="C84" s="150">
        <v>4.03</v>
      </c>
      <c r="D84" s="151">
        <v>3.36</v>
      </c>
      <c r="E84" s="148"/>
      <c r="F84" s="136" t="e">
        <f>CEILING((D84/#REF!)/B84,0.01)</f>
        <v>#REF!</v>
      </c>
      <c r="G84" s="77"/>
      <c r="H84" s="77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  <c r="BU84" s="114"/>
      <c r="BV84" s="114"/>
      <c r="BW84" s="114"/>
      <c r="BX84" s="114"/>
      <c r="BY84" s="114"/>
      <c r="BZ84" s="114"/>
      <c r="CA84" s="114"/>
      <c r="CB84" s="114"/>
      <c r="CC84" s="114"/>
      <c r="CD84" s="114"/>
      <c r="CE84" s="114"/>
      <c r="CF84" s="114"/>
      <c r="CG84" s="114"/>
      <c r="CH84" s="114"/>
      <c r="CI84" s="114"/>
      <c r="CJ84" s="114"/>
      <c r="CK84" s="114"/>
      <c r="CL84" s="114"/>
      <c r="CM84" s="114"/>
      <c r="CN84" s="114"/>
      <c r="CO84" s="114"/>
      <c r="CP84" s="114"/>
      <c r="CQ84" s="114"/>
      <c r="CR84" s="114"/>
      <c r="CS84" s="114"/>
      <c r="CT84" s="114"/>
      <c r="CU84" s="114"/>
      <c r="CV84" s="114"/>
      <c r="CW84" s="114"/>
      <c r="CX84" s="114"/>
      <c r="CY84" s="114"/>
      <c r="CZ84" s="114"/>
      <c r="DA84" s="114"/>
      <c r="DB84" s="114"/>
      <c r="DC84" s="114"/>
      <c r="DD84" s="114"/>
      <c r="DE84" s="114"/>
      <c r="DF84" s="114"/>
      <c r="DG84" s="114"/>
      <c r="DH84" s="114"/>
      <c r="DI84" s="114"/>
      <c r="DJ84" s="114"/>
      <c r="DK84" s="114"/>
      <c r="DL84" s="114"/>
      <c r="DM84" s="114"/>
      <c r="DN84" s="114"/>
      <c r="DO84" s="114"/>
      <c r="DP84" s="114"/>
      <c r="DQ84" s="114"/>
      <c r="DR84" s="114"/>
      <c r="DS84" s="114"/>
      <c r="DT84" s="114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114"/>
      <c r="EW84" s="114"/>
      <c r="EX84" s="114"/>
      <c r="EY84" s="114"/>
      <c r="EZ84" s="114"/>
      <c r="FA84" s="114"/>
      <c r="FB84" s="114"/>
      <c r="FC84" s="114"/>
      <c r="FD84" s="114"/>
      <c r="FE84" s="114"/>
      <c r="FF84" s="114"/>
      <c r="FG84" s="114"/>
      <c r="FH84" s="114"/>
      <c r="FI84" s="114"/>
      <c r="FJ84" s="114"/>
      <c r="FK84" s="114"/>
      <c r="FL84" s="114"/>
      <c r="FM84" s="114"/>
      <c r="FN84" s="114"/>
      <c r="FO84" s="114"/>
      <c r="FP84" s="114"/>
      <c r="FQ84" s="114"/>
      <c r="FR84" s="114"/>
      <c r="FS84" s="114"/>
      <c r="FT84" s="114"/>
      <c r="FU84" s="114"/>
      <c r="FV84" s="114"/>
      <c r="FW84" s="114"/>
      <c r="FX84" s="114"/>
      <c r="FY84" s="114"/>
      <c r="FZ84" s="114"/>
      <c r="GA84" s="114"/>
      <c r="GB84" s="114"/>
      <c r="GC84" s="114"/>
      <c r="GD84" s="114"/>
      <c r="GE84" s="114"/>
      <c r="GF84" s="114"/>
      <c r="GG84" s="114"/>
      <c r="GH84" s="114"/>
      <c r="GI84" s="114"/>
      <c r="GJ84" s="114"/>
      <c r="GK84" s="114"/>
      <c r="GL84" s="114"/>
      <c r="GM84" s="114"/>
      <c r="GN84" s="114"/>
      <c r="GO84" s="114"/>
      <c r="GP84" s="114"/>
      <c r="GQ84" s="114"/>
      <c r="GR84" s="114"/>
      <c r="GS84" s="114"/>
      <c r="GT84" s="114"/>
      <c r="GU84" s="114"/>
      <c r="GV84" s="114"/>
      <c r="GW84" s="114"/>
      <c r="GX84" s="114"/>
      <c r="GY84" s="114"/>
      <c r="GZ84" s="114"/>
      <c r="HA84" s="114"/>
      <c r="HB84" s="114"/>
      <c r="HC84" s="114"/>
      <c r="HD84" s="114"/>
      <c r="HE84" s="114"/>
      <c r="HF84" s="114"/>
      <c r="HG84" s="114"/>
      <c r="HH84" s="114"/>
      <c r="HI84" s="114"/>
      <c r="HJ84" s="114"/>
      <c r="HK84" s="114"/>
      <c r="HL84" s="114"/>
      <c r="HM84" s="114"/>
      <c r="HN84" s="114"/>
      <c r="HO84" s="114"/>
      <c r="HP84" s="114"/>
      <c r="HQ84" s="114"/>
      <c r="HR84" s="114"/>
      <c r="HS84" s="114"/>
      <c r="HT84" s="114"/>
      <c r="HU84" s="114"/>
      <c r="HV84" s="114"/>
      <c r="HW84" s="114"/>
      <c r="HX84" s="114"/>
      <c r="HY84" s="114"/>
      <c r="HZ84" s="114"/>
      <c r="IA84" s="114"/>
      <c r="IB84" s="114"/>
      <c r="IC84" s="114"/>
      <c r="ID84" s="114"/>
      <c r="IE84" s="114"/>
      <c r="IF84" s="114"/>
      <c r="IG84" s="114"/>
      <c r="IH84" s="114"/>
      <c r="II84" s="114"/>
      <c r="IJ84" s="114"/>
      <c r="IK84" s="114"/>
      <c r="IL84" s="114"/>
      <c r="IM84" s="114"/>
    </row>
    <row r="85" spans="1:247" s="49" customFormat="1">
      <c r="A85" s="149" t="s">
        <v>108</v>
      </c>
      <c r="B85" s="149"/>
      <c r="C85" s="150"/>
      <c r="D85" s="125">
        <v>16.53</v>
      </c>
      <c r="E85" s="126">
        <v>16.8</v>
      </c>
      <c r="F85" s="125">
        <v>0.56000000000000005</v>
      </c>
      <c r="G85" s="77"/>
      <c r="H85" s="77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/>
      <c r="BE85" s="114"/>
      <c r="BF85" s="114"/>
      <c r="BG85" s="114"/>
      <c r="BH85" s="114"/>
      <c r="BI85" s="114"/>
      <c r="BJ85" s="114"/>
      <c r="BK85" s="114"/>
      <c r="BL85" s="114"/>
      <c r="BM85" s="114"/>
      <c r="BN85" s="114"/>
      <c r="BO85" s="114"/>
      <c r="BP85" s="114"/>
      <c r="BQ85" s="114"/>
      <c r="BR85" s="114"/>
      <c r="BS85" s="114"/>
      <c r="BT85" s="114"/>
      <c r="BU85" s="114"/>
      <c r="BV85" s="114"/>
      <c r="BW85" s="114"/>
      <c r="BX85" s="114"/>
      <c r="BY85" s="114"/>
      <c r="BZ85" s="114"/>
      <c r="CA85" s="114"/>
      <c r="CB85" s="114"/>
      <c r="CC85" s="114"/>
      <c r="CD85" s="114"/>
      <c r="CE85" s="114"/>
      <c r="CF85" s="114"/>
      <c r="CG85" s="114"/>
      <c r="CH85" s="114"/>
      <c r="CI85" s="114"/>
      <c r="CJ85" s="114"/>
      <c r="CK85" s="114"/>
      <c r="CL85" s="114"/>
      <c r="CM85" s="114"/>
      <c r="CN85" s="114"/>
      <c r="CO85" s="114"/>
      <c r="CP85" s="114"/>
      <c r="CQ85" s="114"/>
      <c r="CR85" s="114"/>
      <c r="CS85" s="114"/>
      <c r="CT85" s="114"/>
      <c r="CU85" s="114"/>
      <c r="CV85" s="114"/>
      <c r="CW85" s="114"/>
      <c r="CX85" s="114"/>
      <c r="CY85" s="114"/>
      <c r="CZ85" s="114"/>
      <c r="DA85" s="114"/>
      <c r="DB85" s="114"/>
      <c r="DC85" s="114"/>
      <c r="DD85" s="114"/>
      <c r="DE85" s="114"/>
      <c r="DF85" s="114"/>
      <c r="DG85" s="114"/>
      <c r="DH85" s="114"/>
      <c r="DI85" s="114"/>
      <c r="DJ85" s="114"/>
      <c r="DK85" s="114"/>
      <c r="DL85" s="114"/>
      <c r="DM85" s="114"/>
      <c r="DN85" s="114"/>
      <c r="DO85" s="114"/>
      <c r="DP85" s="114"/>
      <c r="DQ85" s="114"/>
      <c r="DR85" s="114"/>
      <c r="DS85" s="114"/>
      <c r="DT85" s="114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114"/>
      <c r="EW85" s="114"/>
      <c r="EX85" s="114"/>
      <c r="EY85" s="114"/>
      <c r="EZ85" s="114"/>
      <c r="FA85" s="114"/>
      <c r="FB85" s="114"/>
      <c r="FC85" s="114"/>
      <c r="FD85" s="114"/>
      <c r="FE85" s="114"/>
      <c r="FF85" s="114"/>
      <c r="FG85" s="114"/>
      <c r="FH85" s="114"/>
      <c r="FI85" s="114"/>
      <c r="FJ85" s="114"/>
      <c r="FK85" s="114"/>
      <c r="FL85" s="114"/>
      <c r="FM85" s="114"/>
      <c r="FN85" s="114"/>
      <c r="FO85" s="114"/>
      <c r="FP85" s="114"/>
      <c r="FQ85" s="114"/>
      <c r="FR85" s="114"/>
      <c r="FS85" s="114"/>
      <c r="FT85" s="114"/>
      <c r="FU85" s="114"/>
      <c r="FV85" s="114"/>
      <c r="FW85" s="114"/>
      <c r="FX85" s="114"/>
      <c r="FY85" s="114"/>
      <c r="FZ85" s="114"/>
      <c r="GA85" s="114"/>
      <c r="GB85" s="114"/>
      <c r="GC85" s="114"/>
      <c r="GD85" s="114"/>
      <c r="GE85" s="114"/>
      <c r="GF85" s="114"/>
      <c r="GG85" s="114"/>
      <c r="GH85" s="114"/>
      <c r="GI85" s="114"/>
      <c r="GJ85" s="114"/>
      <c r="GK85" s="114"/>
      <c r="GL85" s="114"/>
      <c r="GM85" s="114"/>
      <c r="GN85" s="114"/>
      <c r="GO85" s="114"/>
      <c r="GP85" s="114"/>
      <c r="GQ85" s="114"/>
      <c r="GR85" s="114"/>
      <c r="GS85" s="114"/>
      <c r="GT85" s="114"/>
      <c r="GU85" s="114"/>
      <c r="GV85" s="114"/>
      <c r="GW85" s="114"/>
      <c r="GX85" s="114"/>
      <c r="GY85" s="114"/>
      <c r="GZ85" s="114"/>
      <c r="HA85" s="114"/>
      <c r="HB85" s="114"/>
      <c r="HC85" s="114"/>
      <c r="HD85" s="114"/>
      <c r="HE85" s="114"/>
      <c r="HF85" s="114"/>
      <c r="HG85" s="114"/>
      <c r="HH85" s="114"/>
      <c r="HI85" s="114"/>
      <c r="HJ85" s="114"/>
      <c r="HK85" s="114"/>
      <c r="HL85" s="114"/>
      <c r="HM85" s="114"/>
      <c r="HN85" s="114"/>
      <c r="HO85" s="114"/>
      <c r="HP85" s="114"/>
      <c r="HQ85" s="114"/>
      <c r="HR85" s="114"/>
      <c r="HS85" s="114"/>
      <c r="HT85" s="114"/>
      <c r="HU85" s="114"/>
      <c r="HV85" s="114"/>
      <c r="HW85" s="114"/>
      <c r="HX85" s="114"/>
      <c r="HY85" s="114"/>
      <c r="HZ85" s="114"/>
      <c r="IA85" s="114"/>
      <c r="IB85" s="114"/>
      <c r="IC85" s="114"/>
      <c r="ID85" s="114"/>
      <c r="IE85" s="114"/>
      <c r="IF85" s="114"/>
      <c r="IG85" s="114"/>
      <c r="IH85" s="114"/>
      <c r="II85" s="114"/>
      <c r="IJ85" s="114"/>
      <c r="IK85" s="114"/>
      <c r="IL85" s="114"/>
      <c r="IM85" s="114"/>
    </row>
    <row r="86" spans="1:247" s="49" customFormat="1">
      <c r="A86" s="149" t="s">
        <v>109</v>
      </c>
      <c r="B86" s="149"/>
      <c r="C86" s="150"/>
      <c r="D86" s="125">
        <v>24.79</v>
      </c>
      <c r="E86" s="126">
        <v>24.9</v>
      </c>
      <c r="F86" s="125">
        <v>0.83</v>
      </c>
      <c r="G86" s="77"/>
      <c r="H86" s="77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/>
      <c r="BU86" s="114"/>
      <c r="BV86" s="114"/>
      <c r="BW86" s="114"/>
      <c r="BX86" s="114"/>
      <c r="BY86" s="114"/>
      <c r="BZ86" s="114"/>
      <c r="CA86" s="114"/>
      <c r="CB86" s="114"/>
      <c r="CC86" s="114"/>
      <c r="CD86" s="114"/>
      <c r="CE86" s="114"/>
      <c r="CF86" s="114"/>
      <c r="CG86" s="114"/>
      <c r="CH86" s="114"/>
      <c r="CI86" s="114"/>
      <c r="CJ86" s="114"/>
      <c r="CK86" s="114"/>
      <c r="CL86" s="114"/>
      <c r="CM86" s="114"/>
      <c r="CN86" s="114"/>
      <c r="CO86" s="114"/>
      <c r="CP86" s="114"/>
      <c r="CQ86" s="114"/>
      <c r="CR86" s="114"/>
      <c r="CS86" s="114"/>
      <c r="CT86" s="114"/>
      <c r="CU86" s="114"/>
      <c r="CV86" s="114"/>
      <c r="CW86" s="114"/>
      <c r="CX86" s="114"/>
      <c r="CY86" s="114"/>
      <c r="CZ86" s="114"/>
      <c r="DA86" s="114"/>
      <c r="DB86" s="114"/>
      <c r="DC86" s="114"/>
      <c r="DD86" s="114"/>
      <c r="DE86" s="114"/>
      <c r="DF86" s="114"/>
      <c r="DG86" s="114"/>
      <c r="DH86" s="114"/>
      <c r="DI86" s="114"/>
      <c r="DJ86" s="114"/>
      <c r="DK86" s="114"/>
      <c r="DL86" s="114"/>
      <c r="DM86" s="114"/>
      <c r="DN86" s="114"/>
      <c r="DO86" s="114"/>
      <c r="DP86" s="114"/>
      <c r="DQ86" s="114"/>
      <c r="DR86" s="114"/>
      <c r="DS86" s="114"/>
      <c r="DT86" s="114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114"/>
      <c r="EW86" s="114"/>
      <c r="EX86" s="114"/>
      <c r="EY86" s="114"/>
      <c r="EZ86" s="114"/>
      <c r="FA86" s="114"/>
      <c r="FB86" s="114"/>
      <c r="FC86" s="114"/>
      <c r="FD86" s="114"/>
      <c r="FE86" s="114"/>
      <c r="FF86" s="114"/>
      <c r="FG86" s="114"/>
      <c r="FH86" s="114"/>
      <c r="FI86" s="114"/>
      <c r="FJ86" s="114"/>
      <c r="FK86" s="114"/>
      <c r="FL86" s="114"/>
      <c r="FM86" s="114"/>
      <c r="FN86" s="114"/>
      <c r="FO86" s="114"/>
      <c r="FP86" s="114"/>
      <c r="FQ86" s="114"/>
      <c r="FR86" s="114"/>
      <c r="FS86" s="114"/>
      <c r="FT86" s="114"/>
      <c r="FU86" s="114"/>
      <c r="FV86" s="114"/>
      <c r="FW86" s="114"/>
      <c r="FX86" s="114"/>
      <c r="FY86" s="114"/>
      <c r="FZ86" s="114"/>
      <c r="GA86" s="114"/>
      <c r="GB86" s="114"/>
      <c r="GC86" s="114"/>
      <c r="GD86" s="114"/>
      <c r="GE86" s="114"/>
      <c r="GF86" s="114"/>
      <c r="GG86" s="114"/>
      <c r="GH86" s="114"/>
      <c r="GI86" s="114"/>
      <c r="GJ86" s="114"/>
      <c r="GK86" s="114"/>
      <c r="GL86" s="114"/>
      <c r="GM86" s="114"/>
      <c r="GN86" s="114"/>
      <c r="GO86" s="114"/>
      <c r="GP86" s="114"/>
      <c r="GQ86" s="114"/>
      <c r="GR86" s="114"/>
      <c r="GS86" s="114"/>
      <c r="GT86" s="114"/>
      <c r="GU86" s="114"/>
      <c r="GV86" s="114"/>
      <c r="GW86" s="114"/>
      <c r="GX86" s="114"/>
      <c r="GY86" s="114"/>
      <c r="GZ86" s="114"/>
      <c r="HA86" s="114"/>
      <c r="HB86" s="114"/>
      <c r="HC86" s="114"/>
      <c r="HD86" s="114"/>
      <c r="HE86" s="114"/>
      <c r="HF86" s="114"/>
      <c r="HG86" s="114"/>
      <c r="HH86" s="114"/>
      <c r="HI86" s="114"/>
      <c r="HJ86" s="114"/>
      <c r="HK86" s="114"/>
      <c r="HL86" s="114"/>
      <c r="HM86" s="114"/>
      <c r="HN86" s="114"/>
      <c r="HO86" s="114"/>
      <c r="HP86" s="114"/>
      <c r="HQ86" s="114"/>
      <c r="HR86" s="114"/>
      <c r="HS86" s="114"/>
      <c r="HT86" s="114"/>
      <c r="HU86" s="114"/>
      <c r="HV86" s="114"/>
      <c r="HW86" s="114"/>
      <c r="HX86" s="114"/>
      <c r="HY86" s="114"/>
      <c r="HZ86" s="114"/>
      <c r="IA86" s="114"/>
      <c r="IB86" s="114"/>
      <c r="IC86" s="114"/>
      <c r="ID86" s="114"/>
      <c r="IE86" s="114"/>
      <c r="IF86" s="114"/>
      <c r="IG86" s="114"/>
      <c r="IH86" s="114"/>
      <c r="II86" s="114"/>
      <c r="IJ86" s="114"/>
      <c r="IK86" s="114"/>
      <c r="IL86" s="114"/>
      <c r="IM86" s="114"/>
    </row>
    <row r="87" spans="1:247" s="49" customFormat="1">
      <c r="A87" s="149" t="s">
        <v>110</v>
      </c>
      <c r="B87" s="149"/>
      <c r="C87" s="152"/>
      <c r="D87" s="125">
        <v>33.049999999999997</v>
      </c>
      <c r="E87" s="126">
        <v>33.299999999999997</v>
      </c>
      <c r="F87" s="125">
        <v>1.1100000000000001</v>
      </c>
      <c r="G87" s="77"/>
      <c r="H87" s="77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  <c r="BU87" s="114"/>
      <c r="BV87" s="114"/>
      <c r="BW87" s="114"/>
      <c r="BX87" s="114"/>
      <c r="BY87" s="114"/>
      <c r="BZ87" s="114"/>
      <c r="CA87" s="114"/>
      <c r="CB87" s="114"/>
      <c r="CC87" s="114"/>
      <c r="CD87" s="114"/>
      <c r="CE87" s="114"/>
      <c r="CF87" s="114"/>
      <c r="CG87" s="114"/>
      <c r="CH87" s="114"/>
      <c r="CI87" s="114"/>
      <c r="CJ87" s="114"/>
      <c r="CK87" s="114"/>
      <c r="CL87" s="114"/>
      <c r="CM87" s="114"/>
      <c r="CN87" s="114"/>
      <c r="CO87" s="114"/>
      <c r="CP87" s="114"/>
      <c r="CQ87" s="114"/>
      <c r="CR87" s="114"/>
      <c r="CS87" s="114"/>
      <c r="CT87" s="114"/>
      <c r="CU87" s="114"/>
      <c r="CV87" s="114"/>
      <c r="CW87" s="114"/>
      <c r="CX87" s="114"/>
      <c r="CY87" s="114"/>
      <c r="CZ87" s="114"/>
      <c r="DA87" s="114"/>
      <c r="DB87" s="114"/>
      <c r="DC87" s="114"/>
      <c r="DD87" s="114"/>
      <c r="DE87" s="114"/>
      <c r="DF87" s="114"/>
      <c r="DG87" s="114"/>
      <c r="DH87" s="114"/>
      <c r="DI87" s="114"/>
      <c r="DJ87" s="114"/>
      <c r="DK87" s="114"/>
      <c r="DL87" s="114"/>
      <c r="DM87" s="114"/>
      <c r="DN87" s="114"/>
      <c r="DO87" s="114"/>
      <c r="DP87" s="114"/>
      <c r="DQ87" s="114"/>
      <c r="DR87" s="114"/>
      <c r="DS87" s="114"/>
      <c r="DT87" s="114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114"/>
      <c r="EW87" s="114"/>
      <c r="EX87" s="114"/>
      <c r="EY87" s="114"/>
      <c r="EZ87" s="114"/>
      <c r="FA87" s="114"/>
      <c r="FB87" s="114"/>
      <c r="FC87" s="114"/>
      <c r="FD87" s="114"/>
      <c r="FE87" s="114"/>
      <c r="FF87" s="114"/>
      <c r="FG87" s="114"/>
      <c r="FH87" s="114"/>
      <c r="FI87" s="114"/>
      <c r="FJ87" s="114"/>
      <c r="FK87" s="114"/>
      <c r="FL87" s="114"/>
      <c r="FM87" s="114"/>
      <c r="FN87" s="114"/>
      <c r="FO87" s="114"/>
      <c r="FP87" s="114"/>
      <c r="FQ87" s="114"/>
      <c r="FR87" s="114"/>
      <c r="FS87" s="114"/>
      <c r="FT87" s="114"/>
      <c r="FU87" s="114"/>
      <c r="FV87" s="114"/>
      <c r="FW87" s="114"/>
      <c r="FX87" s="114"/>
      <c r="FY87" s="114"/>
      <c r="FZ87" s="114"/>
      <c r="GA87" s="114"/>
      <c r="GB87" s="114"/>
      <c r="GC87" s="114"/>
      <c r="GD87" s="114"/>
      <c r="GE87" s="114"/>
      <c r="GF87" s="114"/>
      <c r="GG87" s="114"/>
      <c r="GH87" s="114"/>
      <c r="GI87" s="114"/>
      <c r="GJ87" s="114"/>
      <c r="GK87" s="114"/>
      <c r="GL87" s="114"/>
      <c r="GM87" s="114"/>
      <c r="GN87" s="114"/>
      <c r="GO87" s="114"/>
      <c r="GP87" s="114"/>
      <c r="GQ87" s="114"/>
      <c r="GR87" s="114"/>
      <c r="GS87" s="114"/>
      <c r="GT87" s="114"/>
      <c r="GU87" s="114"/>
      <c r="GV87" s="114"/>
      <c r="GW87" s="114"/>
      <c r="GX87" s="114"/>
      <c r="GY87" s="114"/>
      <c r="GZ87" s="114"/>
      <c r="HA87" s="114"/>
      <c r="HB87" s="114"/>
      <c r="HC87" s="114"/>
      <c r="HD87" s="114"/>
      <c r="HE87" s="114"/>
      <c r="HF87" s="114"/>
      <c r="HG87" s="114"/>
      <c r="HH87" s="114"/>
      <c r="HI87" s="114"/>
      <c r="HJ87" s="114"/>
      <c r="HK87" s="114"/>
      <c r="HL87" s="114"/>
      <c r="HM87" s="114"/>
      <c r="HN87" s="114"/>
      <c r="HO87" s="114"/>
      <c r="HP87" s="114"/>
      <c r="HQ87" s="114"/>
      <c r="HR87" s="114"/>
      <c r="HS87" s="114"/>
      <c r="HT87" s="114"/>
      <c r="HU87" s="114"/>
      <c r="HV87" s="114"/>
      <c r="HW87" s="114"/>
      <c r="HX87" s="114"/>
      <c r="HY87" s="114"/>
      <c r="HZ87" s="114"/>
      <c r="IA87" s="114"/>
      <c r="IB87" s="114"/>
      <c r="IC87" s="114"/>
      <c r="ID87" s="114"/>
      <c r="IE87" s="114"/>
      <c r="IF87" s="114"/>
      <c r="IG87" s="114"/>
      <c r="IH87" s="114"/>
      <c r="II87" s="114"/>
      <c r="IJ87" s="114"/>
      <c r="IK87" s="114"/>
      <c r="IL87" s="114"/>
      <c r="IM87" s="114"/>
    </row>
    <row r="88" spans="1:247" s="114" customFormat="1" ht="12.75">
      <c r="A88" s="149" t="s">
        <v>111</v>
      </c>
      <c r="B88" s="149">
        <v>1</v>
      </c>
      <c r="C88" s="152"/>
      <c r="D88" s="125">
        <v>2.0699999999999998</v>
      </c>
      <c r="E88" s="126">
        <v>2.0699999999999998</v>
      </c>
      <c r="F88" s="125">
        <v>3.45</v>
      </c>
      <c r="G88" s="77"/>
      <c r="H88" s="77"/>
    </row>
    <row r="89" spans="1:247" s="49" customFormat="1">
      <c r="A89" s="149" t="s">
        <v>112</v>
      </c>
      <c r="B89" s="149">
        <v>1</v>
      </c>
      <c r="C89" s="152"/>
      <c r="D89" s="125">
        <v>49.58</v>
      </c>
      <c r="E89" s="126">
        <v>49.58</v>
      </c>
      <c r="F89" s="125">
        <v>82.64</v>
      </c>
      <c r="G89" s="77"/>
      <c r="H89" s="77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  <c r="BH89" s="114"/>
      <c r="BI89" s="114"/>
      <c r="BJ89" s="114"/>
      <c r="BK89" s="114"/>
      <c r="BL89" s="114"/>
      <c r="BM89" s="114"/>
      <c r="BN89" s="114"/>
      <c r="BO89" s="114"/>
      <c r="BP89" s="114"/>
      <c r="BQ89" s="114"/>
      <c r="BR89" s="114"/>
      <c r="BS89" s="114"/>
      <c r="BT89" s="114"/>
      <c r="BU89" s="114"/>
      <c r="BV89" s="114"/>
      <c r="BW89" s="114"/>
      <c r="BX89" s="114"/>
      <c r="BY89" s="114"/>
      <c r="BZ89" s="114"/>
      <c r="CA89" s="114"/>
      <c r="CB89" s="114"/>
      <c r="CC89" s="114"/>
      <c r="CD89" s="114"/>
      <c r="CE89" s="114"/>
      <c r="CF89" s="114"/>
      <c r="CG89" s="114"/>
      <c r="CH89" s="114"/>
      <c r="CI89" s="114"/>
      <c r="CJ89" s="114"/>
      <c r="CK89" s="114"/>
      <c r="CL89" s="114"/>
      <c r="CM89" s="114"/>
      <c r="CN89" s="114"/>
      <c r="CO89" s="114"/>
      <c r="CP89" s="114"/>
      <c r="CQ89" s="114"/>
      <c r="CR89" s="114"/>
      <c r="CS89" s="114"/>
      <c r="CT89" s="114"/>
      <c r="CU89" s="114"/>
      <c r="CV89" s="114"/>
      <c r="CW89" s="114"/>
      <c r="CX89" s="114"/>
      <c r="CY89" s="114"/>
      <c r="CZ89" s="114"/>
      <c r="DA89" s="114"/>
      <c r="DB89" s="114"/>
      <c r="DC89" s="114"/>
      <c r="DD89" s="114"/>
      <c r="DE89" s="114"/>
      <c r="DF89" s="114"/>
      <c r="DG89" s="114"/>
      <c r="DH89" s="114"/>
      <c r="DI89" s="114"/>
      <c r="DJ89" s="114"/>
      <c r="DK89" s="114"/>
      <c r="DL89" s="114"/>
      <c r="DM89" s="114"/>
      <c r="DN89" s="114"/>
      <c r="DO89" s="114"/>
      <c r="DP89" s="114"/>
      <c r="DQ89" s="114"/>
      <c r="DR89" s="114"/>
      <c r="DS89" s="114"/>
      <c r="DT89" s="114"/>
      <c r="DU89" s="114"/>
      <c r="DV89" s="114"/>
      <c r="DW89" s="114"/>
      <c r="DX89" s="114"/>
      <c r="DY89" s="114"/>
      <c r="DZ89" s="114"/>
      <c r="EA89" s="114"/>
      <c r="EB89" s="114"/>
      <c r="EC89" s="114"/>
      <c r="ED89" s="114"/>
      <c r="EE89" s="114"/>
      <c r="EF89" s="114"/>
      <c r="EG89" s="114"/>
      <c r="EH89" s="114"/>
      <c r="EI89" s="114"/>
      <c r="EJ89" s="114"/>
      <c r="EK89" s="114"/>
      <c r="EL89" s="114"/>
      <c r="EM89" s="114"/>
      <c r="EN89" s="114"/>
      <c r="EO89" s="114"/>
      <c r="EP89" s="114"/>
      <c r="EQ89" s="114"/>
      <c r="ER89" s="114"/>
      <c r="ES89" s="114"/>
      <c r="ET89" s="114"/>
      <c r="EU89" s="114"/>
      <c r="EV89" s="114"/>
      <c r="EW89" s="114"/>
      <c r="EX89" s="114"/>
      <c r="EY89" s="114"/>
      <c r="EZ89" s="114"/>
      <c r="FA89" s="114"/>
      <c r="FB89" s="114"/>
      <c r="FC89" s="114"/>
      <c r="FD89" s="114"/>
      <c r="FE89" s="114"/>
      <c r="FF89" s="114"/>
      <c r="FG89" s="114"/>
      <c r="FH89" s="114"/>
      <c r="FI89" s="114"/>
      <c r="FJ89" s="114"/>
      <c r="FK89" s="114"/>
      <c r="FL89" s="114"/>
      <c r="FM89" s="114"/>
      <c r="FN89" s="114"/>
      <c r="FO89" s="114"/>
      <c r="FP89" s="114"/>
      <c r="FQ89" s="114"/>
      <c r="FR89" s="114"/>
      <c r="FS89" s="114"/>
      <c r="FT89" s="114"/>
      <c r="FU89" s="114"/>
      <c r="FV89" s="114"/>
      <c r="FW89" s="114"/>
      <c r="FX89" s="114"/>
      <c r="FY89" s="114"/>
      <c r="FZ89" s="114"/>
      <c r="GA89" s="114"/>
      <c r="GB89" s="114"/>
      <c r="GC89" s="114"/>
      <c r="GD89" s="114"/>
      <c r="GE89" s="114"/>
      <c r="GF89" s="114"/>
      <c r="GG89" s="114"/>
      <c r="GH89" s="114"/>
      <c r="GI89" s="114"/>
      <c r="GJ89" s="114"/>
      <c r="GK89" s="114"/>
      <c r="GL89" s="114"/>
      <c r="GM89" s="114"/>
      <c r="GN89" s="114"/>
      <c r="GO89" s="114"/>
      <c r="GP89" s="114"/>
      <c r="GQ89" s="114"/>
      <c r="GR89" s="114"/>
      <c r="GS89" s="114"/>
      <c r="GT89" s="114"/>
      <c r="GU89" s="114"/>
      <c r="GV89" s="114"/>
      <c r="GW89" s="114"/>
      <c r="GX89" s="114"/>
      <c r="GY89" s="114"/>
      <c r="GZ89" s="114"/>
      <c r="HA89" s="114"/>
      <c r="HB89" s="114"/>
      <c r="HC89" s="114"/>
      <c r="HD89" s="114"/>
      <c r="HE89" s="114"/>
      <c r="HF89" s="114"/>
      <c r="HG89" s="114"/>
      <c r="HH89" s="114"/>
      <c r="HI89" s="114"/>
      <c r="HJ89" s="114"/>
      <c r="HK89" s="114"/>
      <c r="HL89" s="114"/>
      <c r="HM89" s="114"/>
      <c r="HN89" s="114"/>
      <c r="HO89" s="114"/>
      <c r="HP89" s="114"/>
      <c r="HQ89" s="114"/>
      <c r="HR89" s="114"/>
      <c r="HS89" s="114"/>
      <c r="HT89" s="114"/>
      <c r="HU89" s="114"/>
      <c r="HV89" s="114"/>
      <c r="HW89" s="114"/>
      <c r="HX89" s="114"/>
      <c r="HY89" s="114"/>
      <c r="HZ89" s="114"/>
      <c r="IA89" s="114"/>
      <c r="IB89" s="114"/>
      <c r="IC89" s="114"/>
      <c r="ID89" s="114"/>
      <c r="IE89" s="114"/>
      <c r="IF89" s="114"/>
      <c r="IG89" s="114"/>
      <c r="IH89" s="114"/>
      <c r="II89" s="114"/>
      <c r="IJ89" s="114"/>
      <c r="IK89" s="114"/>
      <c r="IL89" s="114"/>
      <c r="IM89" s="114"/>
    </row>
    <row r="90" spans="1:247" s="114" customFormat="1" ht="12.75">
      <c r="A90" s="153" t="s">
        <v>113</v>
      </c>
      <c r="B90" s="153">
        <v>1</v>
      </c>
      <c r="C90" s="154"/>
      <c r="D90" s="125">
        <v>24.79</v>
      </c>
      <c r="E90" s="126">
        <v>24.79</v>
      </c>
      <c r="F90" s="125">
        <v>41.32</v>
      </c>
      <c r="G90" s="77"/>
      <c r="H90" s="77"/>
    </row>
    <row r="91" spans="1:247" s="114" customFormat="1" ht="12.75">
      <c r="A91" s="155" t="s">
        <v>114</v>
      </c>
      <c r="B91" s="156">
        <v>30</v>
      </c>
      <c r="C91" s="155"/>
      <c r="D91" s="125">
        <v>1.1399999999999999</v>
      </c>
      <c r="E91" s="126">
        <v>1.1399999999999999</v>
      </c>
      <c r="F91" s="136">
        <v>1.9</v>
      </c>
      <c r="G91" s="77"/>
      <c r="H91" s="77"/>
    </row>
    <row r="92" spans="1:247" s="114" customFormat="1" ht="12.75">
      <c r="A92" s="77"/>
      <c r="B92" s="77"/>
      <c r="C92" s="77"/>
      <c r="D92" s="84"/>
      <c r="E92" s="84"/>
      <c r="F92" s="84"/>
      <c r="G92" s="77"/>
      <c r="H92" s="77"/>
    </row>
    <row r="93" spans="1:247" s="114" customFormat="1" ht="22.5">
      <c r="A93" s="166" t="s">
        <v>115</v>
      </c>
      <c r="B93" s="166"/>
      <c r="C93" s="166"/>
      <c r="D93" s="166"/>
      <c r="E93" s="166"/>
      <c r="F93" s="166"/>
      <c r="G93" s="77"/>
      <c r="H93" s="77"/>
    </row>
    <row r="94" spans="1:247" s="114" customFormat="1" ht="22.5">
      <c r="A94" s="167" t="s">
        <v>116</v>
      </c>
      <c r="B94" s="167"/>
      <c r="C94" s="167"/>
      <c r="D94" s="167"/>
      <c r="E94" s="167"/>
      <c r="F94" s="167"/>
      <c r="G94" s="77"/>
      <c r="H94" s="77"/>
    </row>
    <row r="95" spans="1:247" s="114" customFormat="1" ht="12.75">
      <c r="A95" s="82" t="s">
        <v>117</v>
      </c>
      <c r="B95" s="83">
        <v>30</v>
      </c>
      <c r="C95" s="77"/>
      <c r="D95" s="125">
        <v>1.1362051779968703</v>
      </c>
      <c r="E95" s="126">
        <v>1.1400000000000001</v>
      </c>
      <c r="F95" s="127">
        <v>1.9000000000000001</v>
      </c>
      <c r="G95" s="77"/>
      <c r="H95" s="77"/>
    </row>
    <row r="96" spans="1:247" s="114" customFormat="1" ht="12.75">
      <c r="A96" s="82" t="s">
        <v>118</v>
      </c>
      <c r="B96" s="83">
        <v>30</v>
      </c>
      <c r="C96" s="77"/>
      <c r="D96" s="125">
        <v>1.1362051779968703</v>
      </c>
      <c r="E96" s="126">
        <v>1.1400000000000001</v>
      </c>
      <c r="F96" s="127">
        <v>1.9000000000000001</v>
      </c>
      <c r="G96" s="77"/>
      <c r="H96" s="77"/>
    </row>
    <row r="97" spans="1:8" s="114" customFormat="1" ht="14.25">
      <c r="A97" s="82" t="s">
        <v>119</v>
      </c>
      <c r="B97" s="83">
        <v>30</v>
      </c>
      <c r="C97" s="85"/>
      <c r="D97" s="125">
        <v>1.7043077669953053</v>
      </c>
      <c r="E97" s="126">
        <v>1.71</v>
      </c>
      <c r="F97" s="127">
        <v>2.85</v>
      </c>
      <c r="G97" s="77"/>
      <c r="H97" s="77"/>
    </row>
    <row r="98" spans="1:8" s="114" customFormat="1" thickBot="1">
      <c r="A98" s="86" t="s">
        <v>120</v>
      </c>
      <c r="B98" s="87">
        <v>30</v>
      </c>
      <c r="C98" s="88"/>
      <c r="D98" s="128">
        <v>2.2724103559937405</v>
      </c>
      <c r="E98" s="129">
        <v>2.274</v>
      </c>
      <c r="F98" s="130">
        <v>3.79</v>
      </c>
      <c r="G98" s="77"/>
      <c r="H98" s="77"/>
    </row>
    <row r="99" spans="1:8" s="114" customFormat="1" ht="14.25">
      <c r="A99" s="89"/>
      <c r="B99" s="90"/>
      <c r="C99" s="85"/>
      <c r="D99" s="131"/>
      <c r="E99" s="134"/>
      <c r="F99" s="135"/>
      <c r="G99" s="77"/>
      <c r="H99" s="77"/>
    </row>
    <row r="100" spans="1:8" s="114" customFormat="1" ht="12.75">
      <c r="A100" s="82" t="s">
        <v>121</v>
      </c>
      <c r="B100" s="83">
        <v>60</v>
      </c>
      <c r="C100" s="77"/>
      <c r="D100" s="125">
        <v>2.2724103559937405</v>
      </c>
      <c r="E100" s="126">
        <v>2.274</v>
      </c>
      <c r="F100" s="127">
        <v>3.79</v>
      </c>
      <c r="G100" s="77"/>
      <c r="H100" s="77"/>
    </row>
    <row r="101" spans="1:8" s="114" customFormat="1" ht="12.75">
      <c r="A101" s="82" t="s">
        <v>118</v>
      </c>
      <c r="B101" s="83">
        <v>60</v>
      </c>
      <c r="C101" s="77"/>
      <c r="D101" s="125">
        <v>2.2724103559937405</v>
      </c>
      <c r="E101" s="126">
        <v>2.274</v>
      </c>
      <c r="F101" s="127">
        <v>3.79</v>
      </c>
      <c r="G101" s="77"/>
      <c r="H101" s="77"/>
    </row>
    <row r="102" spans="1:8" s="114" customFormat="1" ht="14.25">
      <c r="A102" s="82" t="s">
        <v>119</v>
      </c>
      <c r="B102" s="83">
        <v>60</v>
      </c>
      <c r="C102" s="85"/>
      <c r="D102" s="125">
        <v>3.4086155339906106</v>
      </c>
      <c r="E102" s="126">
        <v>3.4140000000000001</v>
      </c>
      <c r="F102" s="127">
        <v>5.69</v>
      </c>
      <c r="G102" s="77"/>
      <c r="H102" s="77"/>
    </row>
    <row r="103" spans="1:8" s="114" customFormat="1" thickBot="1">
      <c r="A103" s="86" t="s">
        <v>120</v>
      </c>
      <c r="B103" s="87">
        <v>60</v>
      </c>
      <c r="C103" s="88"/>
      <c r="D103" s="128">
        <v>4.5448207119874811</v>
      </c>
      <c r="E103" s="129">
        <v>4.548</v>
      </c>
      <c r="F103" s="130">
        <v>7.58</v>
      </c>
      <c r="G103" s="77"/>
      <c r="H103" s="77"/>
    </row>
    <row r="104" spans="1:8" s="114" customFormat="1" ht="14.25">
      <c r="A104" s="85"/>
      <c r="B104" s="85"/>
      <c r="C104" s="85"/>
      <c r="D104" s="109"/>
      <c r="E104" s="109"/>
      <c r="F104" s="109"/>
      <c r="G104" s="77"/>
      <c r="H104" s="77"/>
    </row>
    <row r="105" spans="1:8" s="114" customFormat="1" ht="12.75">
      <c r="A105" s="82" t="s">
        <v>122</v>
      </c>
      <c r="B105" s="83">
        <v>90</v>
      </c>
      <c r="C105" s="77"/>
      <c r="D105" s="125">
        <v>3.408615533990611</v>
      </c>
      <c r="E105" s="126">
        <v>3.4140000000000001</v>
      </c>
      <c r="F105" s="127">
        <v>5.69</v>
      </c>
      <c r="G105" s="77"/>
      <c r="H105" s="77"/>
    </row>
    <row r="106" spans="1:8" s="114" customFormat="1" ht="12.75">
      <c r="A106" s="82" t="s">
        <v>118</v>
      </c>
      <c r="B106" s="83">
        <v>90</v>
      </c>
      <c r="C106" s="77"/>
      <c r="D106" s="125">
        <v>3.408615533990611</v>
      </c>
      <c r="E106" s="126">
        <v>3.4140000000000001</v>
      </c>
      <c r="F106" s="127">
        <v>5.69</v>
      </c>
      <c r="G106" s="77"/>
      <c r="H106" s="77"/>
    </row>
    <row r="107" spans="1:8" s="114" customFormat="1" ht="14.25">
      <c r="A107" s="82" t="s">
        <v>119</v>
      </c>
      <c r="B107" s="83">
        <v>90</v>
      </c>
      <c r="C107" s="85"/>
      <c r="D107" s="125">
        <v>9.06</v>
      </c>
      <c r="E107" s="126">
        <v>9.06</v>
      </c>
      <c r="F107" s="127">
        <v>15.1</v>
      </c>
      <c r="G107" s="77"/>
      <c r="H107" s="77"/>
    </row>
    <row r="108" spans="1:8" s="114" customFormat="1" thickBot="1">
      <c r="A108" s="86" t="s">
        <v>120</v>
      </c>
      <c r="B108" s="87">
        <v>90</v>
      </c>
      <c r="C108" s="88"/>
      <c r="D108" s="128">
        <v>12.09</v>
      </c>
      <c r="E108" s="129">
        <v>12.09</v>
      </c>
      <c r="F108" s="130">
        <v>20.150000000000002</v>
      </c>
      <c r="G108" s="77"/>
      <c r="H108" s="77"/>
    </row>
    <row r="109" spans="1:8" s="114" customFormat="1" ht="14.25">
      <c r="A109" s="93"/>
      <c r="B109" s="94"/>
      <c r="C109" s="85"/>
      <c r="D109" s="91"/>
      <c r="E109" s="95"/>
      <c r="F109" s="96"/>
      <c r="G109" s="77"/>
      <c r="H109" s="77"/>
    </row>
    <row r="110" spans="1:8" s="114" customFormat="1" ht="14.25">
      <c r="A110" s="85"/>
      <c r="B110" s="85"/>
      <c r="C110" s="85"/>
      <c r="D110" s="92"/>
      <c r="E110" s="92"/>
      <c r="F110" s="92"/>
      <c r="G110" s="77"/>
      <c r="H110" s="77"/>
    </row>
    <row r="111" spans="1:8" s="114" customFormat="1" ht="22.5">
      <c r="A111" s="166" t="s">
        <v>123</v>
      </c>
      <c r="B111" s="166"/>
      <c r="C111" s="166"/>
      <c r="D111" s="166"/>
      <c r="E111" s="166"/>
      <c r="F111" s="166"/>
      <c r="G111" s="77"/>
      <c r="H111" s="77"/>
    </row>
    <row r="112" spans="1:8" s="114" customFormat="1" ht="12.75">
      <c r="A112" s="77"/>
      <c r="B112" s="77"/>
      <c r="C112" s="77"/>
      <c r="D112" s="84"/>
      <c r="E112" s="84"/>
      <c r="F112" s="84"/>
      <c r="G112" s="77"/>
      <c r="H112" s="77"/>
    </row>
    <row r="113" spans="1:8" s="114" customFormat="1" ht="12.75">
      <c r="A113" s="82" t="s">
        <v>124</v>
      </c>
      <c r="B113" s="83">
        <v>30</v>
      </c>
      <c r="C113" s="77"/>
      <c r="D113" s="125">
        <v>2.2724103559937405</v>
      </c>
      <c r="E113" s="126">
        <v>2.274</v>
      </c>
      <c r="F113" s="127">
        <v>3.79</v>
      </c>
      <c r="G113" s="77"/>
      <c r="H113" s="77"/>
    </row>
    <row r="114" spans="1:8" s="114" customFormat="1" ht="12.75">
      <c r="A114" s="82" t="s">
        <v>118</v>
      </c>
      <c r="B114" s="83">
        <v>30</v>
      </c>
      <c r="C114" s="77"/>
      <c r="D114" s="125">
        <v>2.2724103559937405</v>
      </c>
      <c r="E114" s="126">
        <v>2.274</v>
      </c>
      <c r="F114" s="127">
        <v>3.79</v>
      </c>
      <c r="G114" s="77"/>
      <c r="H114" s="77"/>
    </row>
    <row r="115" spans="1:8" s="114" customFormat="1" ht="14.25">
      <c r="A115" s="82" t="s">
        <v>119</v>
      </c>
      <c r="B115" s="83">
        <v>30</v>
      </c>
      <c r="C115" s="85"/>
      <c r="D115" s="125">
        <v>2.8405129449921755</v>
      </c>
      <c r="E115" s="126">
        <v>2.8439999999999999</v>
      </c>
      <c r="F115" s="127">
        <v>4.74</v>
      </c>
      <c r="G115" s="77"/>
      <c r="H115" s="77"/>
    </row>
    <row r="116" spans="1:8" s="114" customFormat="1" thickBot="1">
      <c r="A116" s="86" t="s">
        <v>120</v>
      </c>
      <c r="B116" s="87">
        <v>30</v>
      </c>
      <c r="C116" s="88"/>
      <c r="D116" s="128">
        <v>3.4086155339906106</v>
      </c>
      <c r="E116" s="129">
        <v>3.4140000000000001</v>
      </c>
      <c r="F116" s="130">
        <v>5.69</v>
      </c>
      <c r="G116" s="77"/>
      <c r="H116" s="77"/>
    </row>
    <row r="117" spans="1:8" s="114" customFormat="1" ht="14.25">
      <c r="A117" s="93"/>
      <c r="B117" s="94"/>
      <c r="C117" s="85"/>
      <c r="D117" s="131"/>
      <c r="E117" s="132"/>
      <c r="F117" s="133"/>
      <c r="G117" s="77"/>
      <c r="H117" s="77"/>
    </row>
    <row r="118" spans="1:8" s="114" customFormat="1" ht="12.75">
      <c r="A118" s="82" t="s">
        <v>125</v>
      </c>
      <c r="B118" s="83">
        <v>60</v>
      </c>
      <c r="C118" s="77"/>
      <c r="D118" s="125">
        <v>5.37</v>
      </c>
      <c r="E118" s="126">
        <v>5.37</v>
      </c>
      <c r="F118" s="127">
        <v>8.9500000000000011</v>
      </c>
      <c r="G118" s="77"/>
      <c r="H118" s="77"/>
    </row>
    <row r="119" spans="1:8" s="114" customFormat="1" ht="12.75">
      <c r="A119" s="82" t="s">
        <v>118</v>
      </c>
      <c r="B119" s="83">
        <v>60</v>
      </c>
      <c r="C119" s="77"/>
      <c r="D119" s="125">
        <v>8.06</v>
      </c>
      <c r="E119" s="126">
        <v>8.0640000000000001</v>
      </c>
      <c r="F119" s="127">
        <v>13.44</v>
      </c>
      <c r="G119" s="77"/>
      <c r="H119" s="77"/>
    </row>
    <row r="120" spans="1:8" s="114" customFormat="1" ht="14.25">
      <c r="A120" s="82" t="s">
        <v>119</v>
      </c>
      <c r="B120" s="83">
        <v>60</v>
      </c>
      <c r="C120" s="85"/>
      <c r="D120" s="125">
        <v>10.07</v>
      </c>
      <c r="E120" s="126">
        <v>10.074</v>
      </c>
      <c r="F120" s="127">
        <v>16.79</v>
      </c>
      <c r="G120" s="77"/>
      <c r="H120" s="77"/>
    </row>
    <row r="121" spans="1:8" s="114" customFormat="1" thickBot="1">
      <c r="A121" s="86" t="s">
        <v>120</v>
      </c>
      <c r="B121" s="87">
        <v>60</v>
      </c>
      <c r="C121" s="88"/>
      <c r="D121" s="128">
        <v>12.09</v>
      </c>
      <c r="E121" s="129">
        <v>12.090000000000002</v>
      </c>
      <c r="F121" s="130">
        <v>20.150000000000002</v>
      </c>
      <c r="G121" s="77"/>
      <c r="H121" s="77"/>
    </row>
    <row r="122" spans="1:8" s="114" customFormat="1" ht="14.25">
      <c r="A122" s="93"/>
      <c r="B122" s="94"/>
      <c r="C122" s="85"/>
      <c r="D122" s="131"/>
      <c r="E122" s="132"/>
      <c r="F122" s="133"/>
      <c r="G122" s="77"/>
      <c r="H122" s="77"/>
    </row>
    <row r="123" spans="1:8" s="114" customFormat="1" ht="12.75" customHeight="1">
      <c r="A123" s="82" t="s">
        <v>124</v>
      </c>
      <c r="B123" s="83">
        <v>90</v>
      </c>
      <c r="C123" s="77"/>
      <c r="D123" s="125">
        <v>6.817231067981222</v>
      </c>
      <c r="E123" s="126">
        <v>6.8220000000000001</v>
      </c>
      <c r="F123" s="127">
        <v>11.370000000000001</v>
      </c>
      <c r="G123" s="77"/>
      <c r="H123" s="77"/>
    </row>
    <row r="124" spans="1:8" s="114" customFormat="1" ht="12.75" customHeight="1">
      <c r="A124" s="82" t="s">
        <v>118</v>
      </c>
      <c r="B124" s="83">
        <v>90</v>
      </c>
      <c r="C124" s="77"/>
      <c r="D124" s="125">
        <v>6.817231067981222</v>
      </c>
      <c r="E124" s="126">
        <v>6.8220000000000001</v>
      </c>
      <c r="F124" s="127">
        <v>11.370000000000001</v>
      </c>
      <c r="G124" s="77"/>
      <c r="H124" s="77"/>
    </row>
    <row r="125" spans="1:8" s="114" customFormat="1" ht="12.75" customHeight="1">
      <c r="A125" s="82" t="s">
        <v>119</v>
      </c>
      <c r="B125" s="83">
        <v>90</v>
      </c>
      <c r="C125" s="85"/>
      <c r="D125" s="125">
        <v>8.5215388349765266</v>
      </c>
      <c r="E125" s="126">
        <v>8.5259999999999998</v>
      </c>
      <c r="F125" s="127">
        <v>14.21</v>
      </c>
      <c r="G125" s="77"/>
      <c r="H125" s="77"/>
    </row>
    <row r="126" spans="1:8" s="114" customFormat="1" thickBot="1">
      <c r="A126" s="86" t="s">
        <v>120</v>
      </c>
      <c r="B126" s="87">
        <v>90</v>
      </c>
      <c r="C126" s="88"/>
      <c r="D126" s="128">
        <v>10.225846601971831</v>
      </c>
      <c r="E126" s="129">
        <v>10.23</v>
      </c>
      <c r="F126" s="130">
        <v>17.05</v>
      </c>
      <c r="G126" s="77"/>
      <c r="H126" s="77"/>
    </row>
    <row r="127" spans="1:8" s="114" customFormat="1" ht="14.25">
      <c r="A127" s="85"/>
      <c r="B127" s="85"/>
      <c r="C127" s="85"/>
      <c r="D127" s="92"/>
      <c r="E127" s="92"/>
      <c r="F127" s="92"/>
      <c r="G127" s="77"/>
      <c r="H127" s="77"/>
    </row>
    <row r="128" spans="1:8" s="114" customFormat="1">
      <c r="A128" s="97"/>
      <c r="B128" s="85"/>
      <c r="C128" s="85"/>
      <c r="D128" s="92"/>
      <c r="E128" s="92"/>
      <c r="F128" s="92"/>
      <c r="G128" s="77"/>
      <c r="H128" s="77"/>
    </row>
    <row r="129" spans="1:8" s="114" customFormat="1" ht="12.75">
      <c r="A129" s="168" t="s">
        <v>126</v>
      </c>
      <c r="B129" s="168"/>
      <c r="C129" s="168"/>
      <c r="D129" s="168"/>
      <c r="E129" s="168"/>
      <c r="F129" s="168"/>
      <c r="G129" s="168"/>
      <c r="H129" s="168"/>
    </row>
    <row r="130" spans="1:8" s="114" customFormat="1" ht="12.75">
      <c r="A130" s="168"/>
      <c r="B130" s="168"/>
      <c r="C130" s="168"/>
      <c r="D130" s="168"/>
      <c r="E130" s="168"/>
      <c r="F130" s="168"/>
      <c r="G130" s="168"/>
      <c r="H130" s="168"/>
    </row>
    <row r="131" spans="1:8" s="114" customFormat="1" ht="12.75">
      <c r="A131" s="168"/>
      <c r="B131" s="168"/>
      <c r="C131" s="168"/>
      <c r="D131" s="168"/>
      <c r="E131" s="168"/>
      <c r="F131" s="168"/>
      <c r="G131" s="168"/>
      <c r="H131" s="168"/>
    </row>
    <row r="132" spans="1:8" s="114" customFormat="1" ht="15.75">
      <c r="A132" s="98"/>
      <c r="B132" s="85"/>
      <c r="C132" s="85"/>
      <c r="D132" s="92"/>
      <c r="E132" s="92"/>
      <c r="F132" s="92"/>
      <c r="G132" s="92"/>
      <c r="H132" s="92"/>
    </row>
    <row r="133" spans="1:8" s="114" customFormat="1" ht="14.25">
      <c r="A133" s="99" t="s">
        <v>127</v>
      </c>
      <c r="B133" s="100"/>
      <c r="C133" s="100"/>
      <c r="D133" s="101">
        <v>0.6</v>
      </c>
      <c r="E133" s="92"/>
      <c r="F133" s="92"/>
      <c r="G133" s="92"/>
      <c r="H133" s="92"/>
    </row>
    <row r="134" spans="1:8" s="114" customFormat="1" ht="14.25">
      <c r="A134" s="85"/>
      <c r="B134" s="85"/>
      <c r="C134" s="102"/>
      <c r="D134" s="92"/>
      <c r="E134" s="103"/>
      <c r="F134" s="103"/>
      <c r="G134" s="104"/>
      <c r="H134" s="92"/>
    </row>
    <row r="135" spans="1:8" s="114" customFormat="1" ht="14.25">
      <c r="A135" s="85" t="s">
        <v>128</v>
      </c>
      <c r="B135" s="85"/>
      <c r="C135" s="85"/>
      <c r="D135" s="105">
        <v>10</v>
      </c>
      <c r="E135" s="105">
        <v>15</v>
      </c>
      <c r="F135" s="105">
        <v>20</v>
      </c>
      <c r="G135" s="105">
        <v>25</v>
      </c>
      <c r="H135" s="105">
        <v>30</v>
      </c>
    </row>
    <row r="136" spans="1:8" s="114" customFormat="1" ht="14.25">
      <c r="A136" s="163" t="s">
        <v>129</v>
      </c>
      <c r="B136" s="163"/>
      <c r="C136" s="164"/>
      <c r="D136" s="106"/>
      <c r="E136" s="106"/>
      <c r="F136" s="106"/>
      <c r="G136" s="106"/>
      <c r="H136" s="106"/>
    </row>
    <row r="137" spans="1:8" s="114" customFormat="1" ht="14.25">
      <c r="A137" s="107" t="s">
        <v>130</v>
      </c>
      <c r="B137" s="107"/>
      <c r="C137" s="107"/>
      <c r="D137" s="108">
        <v>1.7166666666666668</v>
      </c>
      <c r="E137" s="108">
        <v>2.2333333333333334</v>
      </c>
      <c r="F137" s="108">
        <v>2.75</v>
      </c>
      <c r="G137" s="108">
        <v>3.2666666666666666</v>
      </c>
      <c r="H137" s="108">
        <v>3.7833333333333337</v>
      </c>
    </row>
    <row r="138" spans="1:8" s="114" customFormat="1" ht="14.25">
      <c r="A138" s="85"/>
      <c r="B138" s="109"/>
      <c r="C138" s="85"/>
      <c r="D138" s="110">
        <v>1.03</v>
      </c>
      <c r="E138" s="110">
        <v>1.34</v>
      </c>
      <c r="F138" s="110">
        <v>1.65</v>
      </c>
      <c r="G138" s="110">
        <v>1.96</v>
      </c>
      <c r="H138" s="110">
        <v>2.27</v>
      </c>
    </row>
    <row r="139" spans="1:8" s="114" customFormat="1" ht="14.25">
      <c r="A139" s="85"/>
      <c r="B139" s="109"/>
      <c r="C139" s="85"/>
      <c r="D139" s="111"/>
      <c r="E139" s="111"/>
      <c r="F139" s="111"/>
      <c r="G139" s="111"/>
      <c r="H139" s="111"/>
    </row>
    <row r="140" spans="1:8" s="114" customFormat="1" ht="14.25">
      <c r="A140" s="85"/>
      <c r="B140" s="85"/>
      <c r="C140" s="102"/>
      <c r="D140" s="92"/>
      <c r="E140" s="111"/>
      <c r="F140" s="111"/>
      <c r="G140" s="104"/>
      <c r="H140" s="92"/>
    </row>
    <row r="141" spans="1:8" s="114" customFormat="1" ht="14.25">
      <c r="A141" s="85" t="s">
        <v>131</v>
      </c>
      <c r="B141" s="85"/>
      <c r="C141" s="85"/>
      <c r="D141" s="92"/>
      <c r="E141" s="92"/>
      <c r="F141" s="92"/>
      <c r="G141" s="92" t="s">
        <v>132</v>
      </c>
      <c r="H141" s="92">
        <v>1</v>
      </c>
    </row>
    <row r="142" spans="1:8" s="114" customFormat="1" ht="14.25">
      <c r="A142" s="85" t="s">
        <v>133</v>
      </c>
      <c r="B142" s="85"/>
      <c r="C142" s="85"/>
      <c r="D142" s="92"/>
      <c r="E142" s="92"/>
      <c r="F142" s="92"/>
      <c r="G142" s="92" t="s">
        <v>132</v>
      </c>
      <c r="H142" s="92">
        <v>2</v>
      </c>
    </row>
    <row r="143" spans="1:8" s="114" customFormat="1" ht="14.25">
      <c r="A143" s="85" t="s">
        <v>134</v>
      </c>
      <c r="B143" s="85"/>
      <c r="C143" s="85"/>
      <c r="D143" s="92"/>
      <c r="E143" s="92"/>
      <c r="F143" s="92"/>
      <c r="G143" s="92" t="s">
        <v>132</v>
      </c>
      <c r="H143" s="92">
        <v>4</v>
      </c>
    </row>
    <row r="144" spans="1:8" s="114" customFormat="1" ht="14.25">
      <c r="A144" s="85" t="s">
        <v>135</v>
      </c>
      <c r="B144" s="85"/>
      <c r="C144" s="85"/>
      <c r="D144" s="92"/>
      <c r="E144" s="92"/>
      <c r="F144" s="92"/>
      <c r="G144" s="92" t="s">
        <v>132</v>
      </c>
      <c r="H144" s="92">
        <v>24</v>
      </c>
    </row>
    <row r="145" spans="1:8" s="114" customFormat="1" ht="14.25">
      <c r="A145" s="85"/>
      <c r="B145" s="85"/>
      <c r="C145" s="85"/>
      <c r="D145" s="92"/>
      <c r="E145" s="92"/>
      <c r="F145" s="92"/>
      <c r="G145" s="92"/>
      <c r="H145" s="92"/>
    </row>
    <row r="146" spans="1:8" s="114" customFormat="1" ht="14.25">
      <c r="A146" s="85" t="s">
        <v>136</v>
      </c>
      <c r="B146" s="85"/>
      <c r="C146" s="85"/>
      <c r="D146" s="92"/>
      <c r="E146" s="92"/>
      <c r="F146" s="92"/>
      <c r="G146" s="92"/>
      <c r="H146" s="92"/>
    </row>
    <row r="147" spans="1:8" s="114" customFormat="1" ht="14.25">
      <c r="A147" s="85" t="s">
        <v>137</v>
      </c>
      <c r="B147" s="85"/>
      <c r="C147" s="85"/>
      <c r="D147" s="92"/>
      <c r="E147" s="92"/>
      <c r="F147" s="92"/>
      <c r="G147" s="92"/>
      <c r="H147" s="92"/>
    </row>
    <row r="148" spans="1:8" s="114" customFormat="1" ht="14.25">
      <c r="A148" s="85" t="s">
        <v>138</v>
      </c>
      <c r="B148" s="85"/>
      <c r="C148" s="85"/>
      <c r="D148" s="92"/>
      <c r="E148" s="92"/>
      <c r="F148" s="92"/>
      <c r="G148" s="92"/>
      <c r="H148" s="92"/>
    </row>
    <row r="149" spans="1:8" s="114" customFormat="1" ht="14.25">
      <c r="A149" s="85" t="s">
        <v>139</v>
      </c>
      <c r="B149" s="85"/>
      <c r="C149" s="85"/>
      <c r="D149" s="92"/>
      <c r="E149" s="92"/>
      <c r="F149" s="92"/>
      <c r="G149" s="92"/>
      <c r="H149" s="92"/>
    </row>
    <row r="150" spans="1:8" s="55" customFormat="1" ht="14.25">
      <c r="A150" s="85"/>
      <c r="B150" s="85"/>
      <c r="C150" s="85"/>
      <c r="D150" s="92"/>
      <c r="E150" s="92"/>
      <c r="F150" s="92"/>
      <c r="G150" s="92"/>
      <c r="H150" s="92"/>
    </row>
    <row r="151" spans="1:8">
      <c r="A151" s="85" t="s">
        <v>140</v>
      </c>
      <c r="B151" s="85"/>
      <c r="C151" s="85"/>
      <c r="D151" s="92"/>
      <c r="E151" s="92"/>
      <c r="F151" s="92"/>
      <c r="G151" s="92"/>
      <c r="H151" s="92"/>
    </row>
    <row r="152" spans="1:8">
      <c r="A152" s="85" t="s">
        <v>141</v>
      </c>
      <c r="B152" s="85"/>
      <c r="C152" s="85"/>
      <c r="D152" s="92"/>
      <c r="E152" s="92"/>
      <c r="F152" s="92"/>
      <c r="G152" s="92"/>
      <c r="H152" s="92"/>
    </row>
    <row r="153" spans="1:8">
      <c r="A153" s="85" t="s">
        <v>142</v>
      </c>
      <c r="B153" s="85"/>
      <c r="C153" s="85"/>
      <c r="D153" s="92"/>
      <c r="E153" s="92"/>
      <c r="F153" s="92"/>
      <c r="G153" s="92"/>
      <c r="H153" s="92"/>
    </row>
    <row r="154" spans="1:8">
      <c r="A154" s="85" t="s">
        <v>143</v>
      </c>
      <c r="B154" s="85"/>
      <c r="C154" s="85"/>
      <c r="D154" s="92"/>
      <c r="E154" s="92"/>
      <c r="F154" s="92"/>
      <c r="G154" s="92"/>
      <c r="H154" s="92"/>
    </row>
  </sheetData>
  <mergeCells count="13">
    <mergeCell ref="A62:F62"/>
    <mergeCell ref="D26:E26"/>
    <mergeCell ref="A136:C136"/>
    <mergeCell ref="A82:D82"/>
    <mergeCell ref="A93:F93"/>
    <mergeCell ref="A94:F94"/>
    <mergeCell ref="A111:F111"/>
    <mergeCell ref="A129:H131"/>
    <mergeCell ref="F3:G3"/>
    <mergeCell ref="D3:E3"/>
    <mergeCell ref="A48:A49"/>
    <mergeCell ref="A52:F52"/>
    <mergeCell ref="A57:F57"/>
  </mergeCells>
  <pageMargins left="0.70866141732283472" right="0.70866141732283472" top="0.55118110236220474" bottom="0.47244094488188981" header="0.31496062992125984" footer="0.31496062992125984"/>
  <pageSetup paperSize="8" scale="9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1"/>
  <sheetViews>
    <sheetView workbookViewId="0">
      <selection activeCell="E31" sqref="E31"/>
    </sheetView>
  </sheetViews>
  <sheetFormatPr defaultRowHeight="15"/>
  <cols>
    <col min="1" max="1" width="56.5703125" customWidth="1"/>
    <col min="2" max="2" width="8.140625" style="16" bestFit="1" customWidth="1"/>
    <col min="3" max="3" width="9.85546875" style="16" bestFit="1" customWidth="1"/>
    <col min="4" max="9" width="15.7109375" customWidth="1"/>
    <col min="20" max="20" width="9.7109375" bestFit="1" customWidth="1"/>
  </cols>
  <sheetData>
    <row r="1" spans="1:9" ht="15.75">
      <c r="B1" s="26" t="s">
        <v>1</v>
      </c>
      <c r="C1" s="26" t="s">
        <v>1</v>
      </c>
      <c r="D1" s="157" t="s">
        <v>2</v>
      </c>
      <c r="E1" s="157"/>
      <c r="F1" s="157" t="s">
        <v>64</v>
      </c>
      <c r="G1" s="157"/>
      <c r="H1" s="157" t="s">
        <v>65</v>
      </c>
      <c r="I1" s="157"/>
    </row>
    <row r="2" spans="1:9" ht="15.75">
      <c r="B2" s="26" t="s">
        <v>10</v>
      </c>
      <c r="C2" s="26" t="s">
        <v>11</v>
      </c>
      <c r="D2" s="21" t="s">
        <v>17</v>
      </c>
      <c r="E2" s="21" t="s">
        <v>18</v>
      </c>
      <c r="F2" s="22" t="s">
        <v>17</v>
      </c>
      <c r="G2" s="22" t="s">
        <v>18</v>
      </c>
      <c r="H2" s="23" t="s">
        <v>17</v>
      </c>
      <c r="I2" s="23" t="s">
        <v>18</v>
      </c>
    </row>
    <row r="3" spans="1:9" ht="15.75">
      <c r="A3" s="28" t="s">
        <v>19</v>
      </c>
      <c r="D3" s="8">
        <v>40</v>
      </c>
      <c r="E3" s="8">
        <v>0.7</v>
      </c>
      <c r="F3" s="13">
        <f>D3*0.875</f>
        <v>35</v>
      </c>
      <c r="G3" s="13">
        <f>E3*0.875</f>
        <v>0.61249999999999993</v>
      </c>
      <c r="H3" s="14">
        <f>D3*0.7</f>
        <v>28</v>
      </c>
      <c r="I3" s="14">
        <f>E3*0.7</f>
        <v>0.48999999999999994</v>
      </c>
    </row>
    <row r="4" spans="1:9" ht="15.75">
      <c r="A4" s="31" t="s">
        <v>20</v>
      </c>
      <c r="B4" s="32">
        <v>1</v>
      </c>
      <c r="C4" s="32">
        <v>1</v>
      </c>
      <c r="D4" s="27">
        <f>B4*D$3</f>
        <v>40</v>
      </c>
      <c r="E4" s="27">
        <f>C4*E$3</f>
        <v>0.7</v>
      </c>
      <c r="F4" s="24">
        <f>B4*F$3</f>
        <v>35</v>
      </c>
      <c r="G4" s="24">
        <f>C4*G$3</f>
        <v>0.61249999999999993</v>
      </c>
      <c r="H4" s="24">
        <f>B4*H$3</f>
        <v>28</v>
      </c>
      <c r="I4" s="24">
        <f>C4*I$3</f>
        <v>0.48999999999999994</v>
      </c>
    </row>
    <row r="5" spans="1:9" ht="15.75">
      <c r="A5" s="29"/>
      <c r="B5" s="17"/>
      <c r="C5" s="17"/>
      <c r="D5" s="17"/>
      <c r="E5" s="17"/>
      <c r="F5" s="17"/>
      <c r="G5" s="17"/>
      <c r="H5" s="17"/>
      <c r="I5" s="17"/>
    </row>
    <row r="6" spans="1:9" ht="15.75">
      <c r="A6" s="30" t="s">
        <v>0</v>
      </c>
      <c r="B6" s="26"/>
      <c r="C6" s="26"/>
      <c r="D6" s="26"/>
      <c r="E6" s="26"/>
      <c r="F6" s="26"/>
      <c r="G6" s="26"/>
      <c r="H6" s="26"/>
      <c r="I6" s="26"/>
    </row>
    <row r="7" spans="1:9" ht="15.75">
      <c r="A7" s="2" t="s">
        <v>25</v>
      </c>
      <c r="B7" s="42">
        <v>1</v>
      </c>
      <c r="C7" s="42">
        <v>1</v>
      </c>
      <c r="D7" s="8">
        <f>B7*D$4</f>
        <v>40</v>
      </c>
      <c r="E7" s="8">
        <f>C7*E$4</f>
        <v>0.7</v>
      </c>
      <c r="F7" s="13">
        <f>B7*F$4</f>
        <v>35</v>
      </c>
      <c r="G7" s="13">
        <f>C7*G$4</f>
        <v>0.61249999999999993</v>
      </c>
      <c r="H7" s="14">
        <f>B7*H$4</f>
        <v>28</v>
      </c>
      <c r="I7" s="14">
        <f>C7*I$4</f>
        <v>0.48999999999999994</v>
      </c>
    </row>
    <row r="8" spans="1:9" ht="15.75">
      <c r="A8" s="2" t="s">
        <v>27</v>
      </c>
      <c r="B8" s="42">
        <v>0.25</v>
      </c>
      <c r="C8" s="42">
        <v>0.25</v>
      </c>
      <c r="D8" s="8">
        <f t="shared" ref="D8:E24" si="0">B8*D$4</f>
        <v>10</v>
      </c>
      <c r="E8" s="8">
        <f t="shared" si="0"/>
        <v>0.17499999999999999</v>
      </c>
      <c r="F8" s="13">
        <f t="shared" ref="F8:G24" si="1">B8*F$4</f>
        <v>8.75</v>
      </c>
      <c r="G8" s="13">
        <f t="shared" si="1"/>
        <v>0.15312499999999998</v>
      </c>
      <c r="H8" s="14">
        <f t="shared" ref="H8:I24" si="2">B8*H$4</f>
        <v>7</v>
      </c>
      <c r="I8" s="14">
        <f t="shared" si="2"/>
        <v>0.12249999999999998</v>
      </c>
    </row>
    <row r="9" spans="1:9" ht="15.75">
      <c r="A9" s="2" t="s">
        <v>26</v>
      </c>
      <c r="B9" s="42">
        <v>0.75</v>
      </c>
      <c r="C9" s="42">
        <v>0.75</v>
      </c>
      <c r="D9" s="8">
        <f t="shared" si="0"/>
        <v>30</v>
      </c>
      <c r="E9" s="8">
        <f t="shared" si="0"/>
        <v>0.52499999999999991</v>
      </c>
      <c r="F9" s="13">
        <f t="shared" si="1"/>
        <v>26.25</v>
      </c>
      <c r="G9" s="13">
        <f t="shared" si="1"/>
        <v>0.45937499999999998</v>
      </c>
      <c r="H9" s="14">
        <f t="shared" si="2"/>
        <v>21</v>
      </c>
      <c r="I9" s="14">
        <f t="shared" si="2"/>
        <v>0.36749999999999994</v>
      </c>
    </row>
    <row r="10" spans="1:9" ht="15.75">
      <c r="A10" s="2" t="s">
        <v>39</v>
      </c>
      <c r="B10" s="42">
        <v>0.25</v>
      </c>
      <c r="C10" s="42">
        <v>0.25</v>
      </c>
      <c r="D10" s="8">
        <f t="shared" si="0"/>
        <v>10</v>
      </c>
      <c r="E10" s="8">
        <f t="shared" si="0"/>
        <v>0.17499999999999999</v>
      </c>
      <c r="F10" s="13">
        <f t="shared" si="1"/>
        <v>8.75</v>
      </c>
      <c r="G10" s="13">
        <f t="shared" si="1"/>
        <v>0.15312499999999998</v>
      </c>
      <c r="H10" s="14">
        <f t="shared" si="2"/>
        <v>7</v>
      </c>
      <c r="I10" s="14">
        <f t="shared" si="2"/>
        <v>0.12249999999999998</v>
      </c>
    </row>
    <row r="11" spans="1:9" ht="15.75">
      <c r="A11" s="6" t="s">
        <v>46</v>
      </c>
      <c r="B11" s="42">
        <v>1.2</v>
      </c>
      <c r="C11" s="43">
        <v>1.2</v>
      </c>
      <c r="D11" s="8">
        <f t="shared" si="0"/>
        <v>48</v>
      </c>
      <c r="E11" s="8">
        <f t="shared" si="0"/>
        <v>0.84</v>
      </c>
      <c r="F11" s="13">
        <f t="shared" si="1"/>
        <v>42</v>
      </c>
      <c r="G11" s="13">
        <f t="shared" si="1"/>
        <v>0.73499999999999988</v>
      </c>
      <c r="H11" s="14">
        <f t="shared" si="2"/>
        <v>33.6</v>
      </c>
      <c r="I11" s="14">
        <f t="shared" si="2"/>
        <v>0.58799999999999986</v>
      </c>
    </row>
    <row r="12" spans="1:9" ht="15.75">
      <c r="A12" s="6" t="s">
        <v>28</v>
      </c>
      <c r="B12" s="42">
        <v>1.5</v>
      </c>
      <c r="C12" s="42">
        <v>1.5</v>
      </c>
      <c r="D12" s="8">
        <f t="shared" si="0"/>
        <v>60</v>
      </c>
      <c r="E12" s="8">
        <f t="shared" si="0"/>
        <v>1.0499999999999998</v>
      </c>
      <c r="F12" s="13">
        <f t="shared" si="1"/>
        <v>52.5</v>
      </c>
      <c r="G12" s="13">
        <f t="shared" si="1"/>
        <v>0.91874999999999996</v>
      </c>
      <c r="H12" s="14">
        <f t="shared" si="2"/>
        <v>42</v>
      </c>
      <c r="I12" s="14">
        <f t="shared" si="2"/>
        <v>0.73499999999999988</v>
      </c>
    </row>
    <row r="13" spans="1:9" ht="15.75">
      <c r="A13" s="2" t="s">
        <v>33</v>
      </c>
      <c r="B13" s="44">
        <v>1</v>
      </c>
      <c r="C13" s="42"/>
      <c r="D13" s="8">
        <f t="shared" si="0"/>
        <v>40</v>
      </c>
      <c r="E13" s="8">
        <f t="shared" si="0"/>
        <v>0</v>
      </c>
      <c r="F13" s="13">
        <f t="shared" si="1"/>
        <v>35</v>
      </c>
      <c r="G13" s="13">
        <f t="shared" si="1"/>
        <v>0</v>
      </c>
      <c r="H13" s="14">
        <f t="shared" si="2"/>
        <v>28</v>
      </c>
      <c r="I13" s="14">
        <f t="shared" si="2"/>
        <v>0</v>
      </c>
    </row>
    <row r="14" spans="1:9" ht="15.75">
      <c r="A14" s="2" t="s">
        <v>24</v>
      </c>
      <c r="B14" s="44">
        <v>0.5</v>
      </c>
      <c r="C14" s="42"/>
      <c r="D14" s="8">
        <f t="shared" si="0"/>
        <v>20</v>
      </c>
      <c r="E14" s="8">
        <f t="shared" si="0"/>
        <v>0</v>
      </c>
      <c r="F14" s="13">
        <f t="shared" si="1"/>
        <v>17.5</v>
      </c>
      <c r="G14" s="13">
        <f t="shared" si="1"/>
        <v>0</v>
      </c>
      <c r="H14" s="14">
        <f t="shared" si="2"/>
        <v>14</v>
      </c>
      <c r="I14" s="14">
        <f t="shared" si="2"/>
        <v>0</v>
      </c>
    </row>
    <row r="15" spans="1:9" ht="15.75">
      <c r="A15" s="3" t="s">
        <v>37</v>
      </c>
      <c r="B15" s="42">
        <v>2</v>
      </c>
      <c r="C15" s="42">
        <v>2</v>
      </c>
      <c r="D15" s="8">
        <f t="shared" si="0"/>
        <v>80</v>
      </c>
      <c r="E15" s="8">
        <f t="shared" si="0"/>
        <v>1.4</v>
      </c>
      <c r="F15" s="13">
        <f t="shared" si="1"/>
        <v>70</v>
      </c>
      <c r="G15" s="13">
        <f t="shared" si="1"/>
        <v>1.2249999999999999</v>
      </c>
      <c r="H15" s="14">
        <f t="shared" si="2"/>
        <v>56</v>
      </c>
      <c r="I15" s="14">
        <f t="shared" si="2"/>
        <v>0.97999999999999987</v>
      </c>
    </row>
    <row r="16" spans="1:9" ht="15.75">
      <c r="A16" s="3" t="s">
        <v>34</v>
      </c>
      <c r="B16" s="42">
        <v>0.5</v>
      </c>
      <c r="C16" s="42">
        <v>0.5</v>
      </c>
      <c r="D16" s="8">
        <f t="shared" si="0"/>
        <v>20</v>
      </c>
      <c r="E16" s="8">
        <f t="shared" si="0"/>
        <v>0.35</v>
      </c>
      <c r="F16" s="13">
        <f t="shared" si="1"/>
        <v>17.5</v>
      </c>
      <c r="G16" s="13">
        <f t="shared" si="1"/>
        <v>0.30624999999999997</v>
      </c>
      <c r="H16" s="14">
        <f t="shared" si="2"/>
        <v>14</v>
      </c>
      <c r="I16" s="14">
        <f t="shared" si="2"/>
        <v>0.24499999999999997</v>
      </c>
    </row>
    <row r="17" spans="1:10" ht="15.75">
      <c r="A17" s="3" t="s">
        <v>36</v>
      </c>
      <c r="B17" s="42">
        <v>10</v>
      </c>
      <c r="C17" s="42">
        <v>10</v>
      </c>
      <c r="D17" s="8">
        <f t="shared" si="0"/>
        <v>400</v>
      </c>
      <c r="E17" s="8">
        <f t="shared" si="0"/>
        <v>7</v>
      </c>
      <c r="F17" s="13">
        <f t="shared" si="1"/>
        <v>350</v>
      </c>
      <c r="G17" s="13">
        <f t="shared" si="1"/>
        <v>6.1249999999999991</v>
      </c>
      <c r="H17" s="14">
        <f t="shared" si="2"/>
        <v>280</v>
      </c>
      <c r="I17" s="14">
        <f t="shared" si="2"/>
        <v>4.8999999999999995</v>
      </c>
    </row>
    <row r="18" spans="1:10" ht="15.75">
      <c r="A18" s="2" t="s">
        <v>29</v>
      </c>
      <c r="B18" s="42">
        <v>0.4</v>
      </c>
      <c r="C18" s="42">
        <v>0.4</v>
      </c>
      <c r="D18" s="8">
        <f t="shared" si="0"/>
        <v>16</v>
      </c>
      <c r="E18" s="8">
        <f t="shared" si="0"/>
        <v>0.27999999999999997</v>
      </c>
      <c r="F18" s="13">
        <f t="shared" si="1"/>
        <v>14</v>
      </c>
      <c r="G18" s="13">
        <f t="shared" si="1"/>
        <v>0.245</v>
      </c>
      <c r="H18" s="14">
        <f t="shared" si="2"/>
        <v>11.200000000000001</v>
      </c>
      <c r="I18" s="14">
        <f t="shared" si="2"/>
        <v>0.19599999999999998</v>
      </c>
    </row>
    <row r="19" spans="1:10" ht="15.75">
      <c r="A19" s="2" t="s">
        <v>30</v>
      </c>
      <c r="B19" s="42"/>
      <c r="C19" s="42">
        <v>0.5</v>
      </c>
      <c r="D19" s="8">
        <f t="shared" si="0"/>
        <v>0</v>
      </c>
      <c r="E19" s="8">
        <f t="shared" si="0"/>
        <v>0.35</v>
      </c>
      <c r="F19" s="13">
        <f t="shared" si="1"/>
        <v>0</v>
      </c>
      <c r="G19" s="13">
        <f t="shared" si="1"/>
        <v>0.30624999999999997</v>
      </c>
      <c r="H19" s="14">
        <f t="shared" si="2"/>
        <v>0</v>
      </c>
      <c r="I19" s="14">
        <f t="shared" si="2"/>
        <v>0.24499999999999997</v>
      </c>
    </row>
    <row r="20" spans="1:10" ht="15.75">
      <c r="A20" s="7" t="s">
        <v>31</v>
      </c>
      <c r="B20" s="43"/>
      <c r="C20" s="42">
        <v>0.5</v>
      </c>
      <c r="D20" s="8">
        <f t="shared" si="0"/>
        <v>0</v>
      </c>
      <c r="E20" s="8">
        <f t="shared" si="0"/>
        <v>0.35</v>
      </c>
      <c r="F20" s="13">
        <f t="shared" si="1"/>
        <v>0</v>
      </c>
      <c r="G20" s="13">
        <f t="shared" si="1"/>
        <v>0.30624999999999997</v>
      </c>
      <c r="H20" s="14">
        <f t="shared" si="2"/>
        <v>0</v>
      </c>
      <c r="I20" s="14">
        <f t="shared" si="2"/>
        <v>0.24499999999999997</v>
      </c>
    </row>
    <row r="21" spans="1:10" ht="15.75">
      <c r="A21" s="3" t="s">
        <v>32</v>
      </c>
      <c r="B21" s="42"/>
      <c r="C21" s="42">
        <v>0.5</v>
      </c>
      <c r="D21" s="8">
        <f t="shared" si="0"/>
        <v>0</v>
      </c>
      <c r="E21" s="8">
        <f t="shared" si="0"/>
        <v>0.35</v>
      </c>
      <c r="F21" s="13">
        <f t="shared" si="1"/>
        <v>0</v>
      </c>
      <c r="G21" s="13">
        <f t="shared" si="1"/>
        <v>0.30624999999999997</v>
      </c>
      <c r="H21" s="14">
        <f t="shared" si="2"/>
        <v>0</v>
      </c>
      <c r="I21" s="14">
        <f t="shared" si="2"/>
        <v>0.24499999999999997</v>
      </c>
    </row>
    <row r="22" spans="1:10" ht="15.75">
      <c r="A22" s="3" t="s">
        <v>45</v>
      </c>
      <c r="B22" s="42">
        <v>1</v>
      </c>
      <c r="C22" s="42">
        <v>0.15</v>
      </c>
      <c r="D22" s="8">
        <f t="shared" si="0"/>
        <v>40</v>
      </c>
      <c r="E22" s="8">
        <f t="shared" si="0"/>
        <v>0.105</v>
      </c>
      <c r="F22" s="13">
        <f t="shared" si="1"/>
        <v>35</v>
      </c>
      <c r="G22" s="13">
        <f t="shared" si="1"/>
        <v>9.1874999999999984E-2</v>
      </c>
      <c r="H22" s="14">
        <f t="shared" si="2"/>
        <v>28</v>
      </c>
      <c r="I22" s="14">
        <f t="shared" si="2"/>
        <v>7.3499999999999982E-2</v>
      </c>
    </row>
    <row r="23" spans="1:10" ht="15.75">
      <c r="A23" s="3" t="s">
        <v>38</v>
      </c>
      <c r="B23" s="42"/>
      <c r="C23" s="42">
        <v>1.5</v>
      </c>
      <c r="D23" s="8">
        <f t="shared" si="0"/>
        <v>0</v>
      </c>
      <c r="E23" s="8">
        <f t="shared" si="0"/>
        <v>1.0499999999999998</v>
      </c>
      <c r="F23" s="13">
        <f t="shared" si="1"/>
        <v>0</v>
      </c>
      <c r="G23" s="13">
        <f t="shared" si="1"/>
        <v>0.91874999999999996</v>
      </c>
      <c r="H23" s="14">
        <f t="shared" si="2"/>
        <v>0</v>
      </c>
      <c r="I23" s="14">
        <f t="shared" si="2"/>
        <v>0.73499999999999988</v>
      </c>
    </row>
    <row r="24" spans="1:10" ht="15" customHeight="1">
      <c r="A24" s="3" t="s">
        <v>35</v>
      </c>
      <c r="B24" s="42"/>
      <c r="C24" s="42">
        <v>0.75</v>
      </c>
      <c r="D24" s="8">
        <f t="shared" si="0"/>
        <v>0</v>
      </c>
      <c r="E24" s="8">
        <f t="shared" si="0"/>
        <v>0.52499999999999991</v>
      </c>
      <c r="F24" s="13">
        <f t="shared" si="1"/>
        <v>0</v>
      </c>
      <c r="G24" s="13">
        <f t="shared" si="1"/>
        <v>0.45937499999999998</v>
      </c>
      <c r="H24" s="14">
        <f t="shared" si="2"/>
        <v>0</v>
      </c>
      <c r="I24" s="14">
        <f t="shared" si="2"/>
        <v>0.36749999999999994</v>
      </c>
    </row>
    <row r="25" spans="1:10" ht="15.75">
      <c r="A25" s="10"/>
      <c r="B25" s="18"/>
      <c r="C25" s="18"/>
      <c r="D25" s="18"/>
      <c r="E25" s="18"/>
      <c r="F25" s="18"/>
      <c r="G25" s="18"/>
      <c r="H25" s="18"/>
      <c r="I25" s="18"/>
      <c r="J25" s="18"/>
    </row>
    <row r="26" spans="1:10" ht="15.75">
      <c r="A26" s="10"/>
      <c r="B26" s="18"/>
      <c r="C26" s="18"/>
      <c r="D26" s="18"/>
      <c r="E26" s="18"/>
      <c r="F26" s="18"/>
      <c r="G26" s="18"/>
      <c r="H26" s="18"/>
      <c r="I26" s="18"/>
      <c r="J26" s="18"/>
    </row>
    <row r="27" spans="1:10" ht="15.75">
      <c r="A27" s="10"/>
      <c r="B27" s="18"/>
      <c r="C27" s="18"/>
      <c r="D27" s="12"/>
      <c r="E27" s="12"/>
      <c r="F27" s="12"/>
      <c r="G27" s="1"/>
      <c r="H27" s="9"/>
      <c r="I27" s="11"/>
    </row>
    <row r="28" spans="1:10" ht="15.75">
      <c r="B28" s="26" t="s">
        <v>1</v>
      </c>
      <c r="C28" s="26" t="s">
        <v>1</v>
      </c>
      <c r="D28" s="157" t="s">
        <v>2</v>
      </c>
      <c r="E28" s="157"/>
      <c r="F28" s="157" t="s">
        <v>66</v>
      </c>
      <c r="G28" s="157"/>
      <c r="H28" s="9"/>
      <c r="I28" s="11"/>
    </row>
    <row r="29" spans="1:10" ht="15.75">
      <c r="B29" s="26" t="s">
        <v>10</v>
      </c>
      <c r="C29" s="26" t="s">
        <v>11</v>
      </c>
      <c r="D29" s="21" t="s">
        <v>17</v>
      </c>
      <c r="E29" s="21" t="s">
        <v>18</v>
      </c>
      <c r="F29" s="22" t="s">
        <v>17</v>
      </c>
      <c r="G29" s="22" t="s">
        <v>18</v>
      </c>
      <c r="H29" s="9"/>
      <c r="I29" s="11"/>
    </row>
    <row r="30" spans="1:10" ht="15.75">
      <c r="A30" s="28" t="s">
        <v>19</v>
      </c>
      <c r="D30" s="8">
        <v>40</v>
      </c>
      <c r="E30" s="8">
        <v>0.7</v>
      </c>
      <c r="F30" s="13">
        <f>D30*0.5</f>
        <v>20</v>
      </c>
      <c r="G30" s="13">
        <f>E30*0.5</f>
        <v>0.35</v>
      </c>
      <c r="H30" s="9"/>
      <c r="I30" s="11"/>
    </row>
    <row r="31" spans="1:10" ht="15.75">
      <c r="A31" s="31" t="s">
        <v>20</v>
      </c>
      <c r="B31" s="32">
        <v>1</v>
      </c>
      <c r="C31" s="32">
        <v>1</v>
      </c>
      <c r="D31" s="27">
        <v>30</v>
      </c>
      <c r="E31" s="27">
        <f>C31*E$30</f>
        <v>0.7</v>
      </c>
      <c r="F31" s="24">
        <f>B31*F$30</f>
        <v>20</v>
      </c>
      <c r="G31" s="24">
        <v>0.6</v>
      </c>
      <c r="H31" s="9"/>
      <c r="I31" s="11"/>
    </row>
    <row r="32" spans="1:10" ht="15.75">
      <c r="A32" s="29"/>
      <c r="B32" s="26"/>
      <c r="C32" s="26"/>
      <c r="D32" s="21"/>
      <c r="E32" s="21"/>
      <c r="F32" s="22"/>
      <c r="G32" s="22"/>
      <c r="H32" s="9"/>
      <c r="I32" s="11"/>
    </row>
    <row r="33" spans="1:9" ht="15.75">
      <c r="A33" s="7" t="s">
        <v>3</v>
      </c>
      <c r="D33" s="16"/>
      <c r="E33" s="16"/>
      <c r="F33" s="16"/>
      <c r="G33" s="16"/>
      <c r="H33" s="9"/>
      <c r="I33" s="11"/>
    </row>
    <row r="34" spans="1:9" ht="15.75">
      <c r="A34" s="39" t="s">
        <v>47</v>
      </c>
      <c r="B34" s="37">
        <v>0.67</v>
      </c>
      <c r="C34" s="37">
        <v>0.1</v>
      </c>
      <c r="D34" s="8">
        <f t="shared" ref="D34:E39" si="3">B34*D$31</f>
        <v>20.100000000000001</v>
      </c>
      <c r="E34" s="8">
        <f t="shared" si="3"/>
        <v>6.9999999999999993E-2</v>
      </c>
      <c r="F34" s="46">
        <f t="shared" ref="F34:G39" si="4">B34*F$31</f>
        <v>13.4</v>
      </c>
      <c r="G34" s="46">
        <f t="shared" si="4"/>
        <v>0.06</v>
      </c>
      <c r="H34" s="9"/>
      <c r="I34" s="11"/>
    </row>
    <row r="35" spans="1:9" ht="15.75">
      <c r="A35" s="39" t="s">
        <v>40</v>
      </c>
      <c r="B35" s="37">
        <v>1</v>
      </c>
      <c r="C35" s="37">
        <v>0.2</v>
      </c>
      <c r="D35" s="8">
        <f t="shared" si="3"/>
        <v>30</v>
      </c>
      <c r="E35" s="8">
        <f t="shared" si="3"/>
        <v>0.13999999999999999</v>
      </c>
      <c r="F35" s="46">
        <f t="shared" si="4"/>
        <v>20</v>
      </c>
      <c r="G35" s="46">
        <f t="shared" si="4"/>
        <v>0.12</v>
      </c>
      <c r="H35" s="9"/>
      <c r="I35" s="11"/>
    </row>
    <row r="36" spans="1:9" ht="15.75">
      <c r="A36" s="39" t="s">
        <v>41</v>
      </c>
      <c r="B36" s="37">
        <v>1.25</v>
      </c>
      <c r="C36" s="37">
        <v>0.3</v>
      </c>
      <c r="D36" s="8">
        <f t="shared" si="3"/>
        <v>37.5</v>
      </c>
      <c r="E36" s="8">
        <f t="shared" si="3"/>
        <v>0.21</v>
      </c>
      <c r="F36" s="46">
        <f t="shared" si="4"/>
        <v>25</v>
      </c>
      <c r="G36" s="46">
        <f t="shared" si="4"/>
        <v>0.18</v>
      </c>
      <c r="H36" s="9"/>
      <c r="I36" s="11"/>
    </row>
    <row r="37" spans="1:9" ht="15.75">
      <c r="A37" s="39"/>
      <c r="B37" s="37"/>
      <c r="C37" s="37"/>
      <c r="D37" s="8"/>
      <c r="E37" s="8"/>
      <c r="F37" s="46"/>
      <c r="G37" s="46"/>
      <c r="H37" s="9"/>
      <c r="I37" s="11"/>
    </row>
    <row r="38" spans="1:9" ht="15.75">
      <c r="A38" s="39" t="s">
        <v>48</v>
      </c>
      <c r="B38" s="37">
        <v>0.67</v>
      </c>
      <c r="C38" s="37">
        <v>0.1</v>
      </c>
      <c r="D38" s="8">
        <f t="shared" si="3"/>
        <v>20.100000000000001</v>
      </c>
      <c r="E38" s="8">
        <f t="shared" si="3"/>
        <v>6.9999999999999993E-2</v>
      </c>
      <c r="F38" s="46">
        <f t="shared" si="4"/>
        <v>13.4</v>
      </c>
      <c r="G38" s="46">
        <f t="shared" si="4"/>
        <v>0.06</v>
      </c>
      <c r="H38" s="9"/>
      <c r="I38" s="11"/>
    </row>
    <row r="39" spans="1:9" ht="15.75">
      <c r="A39" s="39" t="s">
        <v>49</v>
      </c>
      <c r="B39" s="37">
        <v>1</v>
      </c>
      <c r="C39" s="37">
        <v>0.2</v>
      </c>
      <c r="D39" s="8">
        <f t="shared" si="3"/>
        <v>30</v>
      </c>
      <c r="E39" s="8">
        <f t="shared" si="3"/>
        <v>0.13999999999999999</v>
      </c>
      <c r="F39" s="46">
        <f t="shared" si="4"/>
        <v>20</v>
      </c>
      <c r="G39" s="46">
        <f t="shared" si="4"/>
        <v>0.12</v>
      </c>
      <c r="H39" s="9"/>
      <c r="I39" s="11"/>
    </row>
    <row r="40" spans="1:9" ht="15.75">
      <c r="A40" s="39" t="s">
        <v>50</v>
      </c>
      <c r="B40" s="37">
        <v>1.25</v>
      </c>
      <c r="C40" s="37">
        <v>0.3</v>
      </c>
      <c r="D40" s="8">
        <f t="shared" ref="D40" si="5">B40*D$31</f>
        <v>37.5</v>
      </c>
      <c r="E40" s="8">
        <f t="shared" ref="E40" si="6">C40*E$31</f>
        <v>0.21</v>
      </c>
      <c r="F40" s="46">
        <f t="shared" ref="F40" si="7">B40*F$31</f>
        <v>25</v>
      </c>
      <c r="G40" s="46">
        <f t="shared" ref="G40" si="8">C40*G$31</f>
        <v>0.18</v>
      </c>
      <c r="H40" s="9"/>
      <c r="I40" s="11"/>
    </row>
    <row r="41" spans="1:9" ht="15.75">
      <c r="A41" s="40"/>
      <c r="B41" s="37"/>
      <c r="C41" s="37"/>
      <c r="D41" s="8"/>
      <c r="E41" s="8"/>
      <c r="F41" s="46"/>
      <c r="G41" s="46"/>
      <c r="H41" s="9"/>
      <c r="I41" s="11"/>
    </row>
    <row r="42" spans="1:9" ht="15.75">
      <c r="A42" s="40" t="s">
        <v>52</v>
      </c>
      <c r="B42" s="37">
        <v>1.5</v>
      </c>
      <c r="C42" s="37">
        <v>1.5</v>
      </c>
      <c r="D42" s="8">
        <f t="shared" ref="D42:E46" si="9">B42*D$31</f>
        <v>45</v>
      </c>
      <c r="E42" s="8">
        <f t="shared" si="9"/>
        <v>1.0499999999999998</v>
      </c>
      <c r="F42" s="46">
        <f t="shared" ref="F42:G46" si="10">B42*F$31</f>
        <v>30</v>
      </c>
      <c r="G42" s="46">
        <f t="shared" si="10"/>
        <v>0.89999999999999991</v>
      </c>
      <c r="H42" s="9"/>
      <c r="I42" s="11"/>
    </row>
    <row r="43" spans="1:9" ht="15.75">
      <c r="A43" s="39" t="s">
        <v>53</v>
      </c>
      <c r="B43" s="37">
        <v>1.5</v>
      </c>
      <c r="C43" s="37">
        <v>1.5</v>
      </c>
      <c r="D43" s="8">
        <f t="shared" si="9"/>
        <v>45</v>
      </c>
      <c r="E43" s="8">
        <f t="shared" si="9"/>
        <v>1.0499999999999998</v>
      </c>
      <c r="F43" s="46">
        <f t="shared" si="10"/>
        <v>30</v>
      </c>
      <c r="G43" s="46">
        <f t="shared" si="10"/>
        <v>0.89999999999999991</v>
      </c>
      <c r="H43" s="9"/>
      <c r="I43" s="11"/>
    </row>
    <row r="44" spans="1:9" ht="15.75">
      <c r="A44" s="39" t="s">
        <v>54</v>
      </c>
      <c r="B44" s="37">
        <v>0.67</v>
      </c>
      <c r="C44" s="37">
        <v>0.1</v>
      </c>
      <c r="D44" s="8">
        <f t="shared" si="9"/>
        <v>20.100000000000001</v>
      </c>
      <c r="E44" s="8">
        <f t="shared" si="9"/>
        <v>6.9999999999999993E-2</v>
      </c>
      <c r="F44" s="46">
        <f t="shared" si="10"/>
        <v>13.4</v>
      </c>
      <c r="G44" s="46">
        <f t="shared" si="10"/>
        <v>0.06</v>
      </c>
      <c r="H44" s="9"/>
      <c r="I44" s="11"/>
    </row>
    <row r="45" spans="1:9" ht="31.5">
      <c r="A45" s="39" t="s">
        <v>55</v>
      </c>
      <c r="B45" s="37">
        <v>1.5</v>
      </c>
      <c r="C45" s="37">
        <v>1.5</v>
      </c>
      <c r="D45" s="8">
        <f t="shared" si="9"/>
        <v>45</v>
      </c>
      <c r="E45" s="8">
        <f t="shared" si="9"/>
        <v>1.0499999999999998</v>
      </c>
      <c r="F45" s="46">
        <f t="shared" si="10"/>
        <v>30</v>
      </c>
      <c r="G45" s="46">
        <f t="shared" si="10"/>
        <v>0.89999999999999991</v>
      </c>
      <c r="H45" s="9"/>
      <c r="I45" s="11"/>
    </row>
    <row r="46" spans="1:9" ht="31.5">
      <c r="A46" s="39" t="s">
        <v>56</v>
      </c>
      <c r="B46" s="37">
        <v>2.25</v>
      </c>
      <c r="C46" s="37">
        <v>2.25</v>
      </c>
      <c r="D46" s="8">
        <f t="shared" si="9"/>
        <v>67.5</v>
      </c>
      <c r="E46" s="8">
        <f t="shared" si="9"/>
        <v>1.575</v>
      </c>
      <c r="F46" s="46">
        <f t="shared" si="10"/>
        <v>45</v>
      </c>
      <c r="G46" s="46">
        <f t="shared" si="10"/>
        <v>1.3499999999999999</v>
      </c>
      <c r="H46" s="9"/>
      <c r="I46" s="11"/>
    </row>
    <row r="47" spans="1:9" ht="15.75">
      <c r="A47" s="39" t="s">
        <v>57</v>
      </c>
      <c r="B47" s="37">
        <v>0.67</v>
      </c>
      <c r="C47" s="37">
        <v>0.1</v>
      </c>
      <c r="D47" s="8">
        <f t="shared" ref="D47" si="11">B47*D$31</f>
        <v>20.100000000000001</v>
      </c>
      <c r="E47" s="8">
        <f t="shared" ref="E47" si="12">C47*E$31</f>
        <v>6.9999999999999993E-2</v>
      </c>
      <c r="F47" s="46">
        <f t="shared" ref="F47" si="13">B47*F$31</f>
        <v>13.4</v>
      </c>
      <c r="G47" s="46">
        <f t="shared" ref="G47" si="14">C47*G$31</f>
        <v>0.06</v>
      </c>
      <c r="H47" s="9"/>
      <c r="I47" s="11"/>
    </row>
    <row r="48" spans="1:9" ht="15.75">
      <c r="A48" s="39" t="s">
        <v>58</v>
      </c>
      <c r="B48" s="37"/>
      <c r="C48" s="37">
        <v>10</v>
      </c>
      <c r="D48" s="8">
        <f t="shared" ref="D48:E53" si="15">B48*D$31</f>
        <v>0</v>
      </c>
      <c r="E48" s="8">
        <f t="shared" si="15"/>
        <v>7</v>
      </c>
      <c r="F48" s="46">
        <f t="shared" ref="F48:G53" si="16">B48*F$31</f>
        <v>0</v>
      </c>
      <c r="G48" s="46">
        <f t="shared" si="16"/>
        <v>6</v>
      </c>
      <c r="H48" s="9"/>
      <c r="I48" s="11"/>
    </row>
    <row r="49" spans="1:9" ht="15.75">
      <c r="A49" s="39" t="s">
        <v>59</v>
      </c>
      <c r="B49" s="37"/>
      <c r="C49" s="37">
        <v>18</v>
      </c>
      <c r="D49" s="8">
        <f t="shared" si="15"/>
        <v>0</v>
      </c>
      <c r="E49" s="8">
        <f t="shared" si="15"/>
        <v>12.6</v>
      </c>
      <c r="F49" s="46">
        <f t="shared" si="16"/>
        <v>0</v>
      </c>
      <c r="G49" s="46">
        <f t="shared" si="16"/>
        <v>10.799999999999999</v>
      </c>
      <c r="H49" s="9"/>
      <c r="I49" s="11"/>
    </row>
    <row r="50" spans="1:9" ht="15.75">
      <c r="A50" s="39" t="s">
        <v>60</v>
      </c>
      <c r="B50" s="37"/>
      <c r="C50" s="37">
        <v>0.3</v>
      </c>
      <c r="D50" s="8">
        <f t="shared" si="15"/>
        <v>0</v>
      </c>
      <c r="E50" s="8">
        <f t="shared" si="15"/>
        <v>0.21</v>
      </c>
      <c r="F50" s="46">
        <f t="shared" si="16"/>
        <v>0</v>
      </c>
      <c r="G50" s="46">
        <f t="shared" si="16"/>
        <v>0.18</v>
      </c>
      <c r="H50" s="9"/>
      <c r="I50" s="11"/>
    </row>
    <row r="51" spans="1:9" ht="15.75">
      <c r="A51" s="39" t="s">
        <v>61</v>
      </c>
      <c r="B51" s="37"/>
      <c r="C51" s="37">
        <v>70</v>
      </c>
      <c r="D51" s="8">
        <f t="shared" si="15"/>
        <v>0</v>
      </c>
      <c r="E51" s="8">
        <f t="shared" si="15"/>
        <v>49</v>
      </c>
      <c r="F51" s="46">
        <f t="shared" si="16"/>
        <v>0</v>
      </c>
      <c r="G51" s="46">
        <f t="shared" si="16"/>
        <v>42</v>
      </c>
      <c r="H51" s="9"/>
      <c r="I51" s="11"/>
    </row>
    <row r="52" spans="1:9" ht="15.75">
      <c r="A52" s="39" t="s">
        <v>62</v>
      </c>
      <c r="B52" s="37"/>
      <c r="C52" s="37">
        <v>46</v>
      </c>
      <c r="D52" s="8">
        <f t="shared" si="15"/>
        <v>0</v>
      </c>
      <c r="E52" s="8">
        <f t="shared" si="15"/>
        <v>32.199999999999996</v>
      </c>
      <c r="F52" s="46">
        <f t="shared" si="16"/>
        <v>0</v>
      </c>
      <c r="G52" s="46">
        <f t="shared" si="16"/>
        <v>27.599999999999998</v>
      </c>
      <c r="H52" s="9"/>
      <c r="I52" s="11"/>
    </row>
    <row r="53" spans="1:9" ht="15.75">
      <c r="A53" s="39" t="s">
        <v>63</v>
      </c>
      <c r="B53" s="37"/>
      <c r="C53" s="37">
        <v>0.1</v>
      </c>
      <c r="D53" s="8">
        <f t="shared" si="15"/>
        <v>0</v>
      </c>
      <c r="E53" s="8">
        <f t="shared" si="15"/>
        <v>6.9999999999999993E-2</v>
      </c>
      <c r="F53" s="46">
        <f t="shared" si="16"/>
        <v>0</v>
      </c>
      <c r="G53" s="46">
        <f t="shared" si="16"/>
        <v>0.06</v>
      </c>
      <c r="H53" s="9"/>
      <c r="I53" s="11"/>
    </row>
    <row r="54" spans="1:9">
      <c r="B54" s="47"/>
      <c r="C54" s="47"/>
      <c r="H54" s="9"/>
      <c r="I54" s="11"/>
    </row>
    <row r="55" spans="1:9" ht="15.75">
      <c r="A55" s="33" t="s">
        <v>21</v>
      </c>
      <c r="B55" s="47"/>
      <c r="C55" s="47"/>
      <c r="H55" s="9"/>
      <c r="I55" s="11"/>
    </row>
    <row r="56" spans="1:9" ht="31.5">
      <c r="A56" s="4" t="s">
        <v>51</v>
      </c>
      <c r="B56" s="37">
        <v>1</v>
      </c>
      <c r="C56" s="37">
        <v>1</v>
      </c>
      <c r="D56" s="8">
        <f>B56*D$31</f>
        <v>30</v>
      </c>
      <c r="E56" s="8">
        <f>C56*E$31</f>
        <v>0.7</v>
      </c>
      <c r="F56" s="46">
        <f>B56*F$31</f>
        <v>20</v>
      </c>
      <c r="G56" s="46">
        <f>C56*G$31</f>
        <v>0.6</v>
      </c>
      <c r="H56" s="9"/>
      <c r="I56" s="11"/>
    </row>
    <row r="57" spans="1:9" ht="31.5">
      <c r="A57" s="4" t="s">
        <v>22</v>
      </c>
      <c r="B57" s="37">
        <v>0.5</v>
      </c>
      <c r="C57" s="37">
        <v>0.5</v>
      </c>
      <c r="D57" s="8">
        <f>B57*D$31</f>
        <v>15</v>
      </c>
      <c r="E57" s="8">
        <f>C57*E$31</f>
        <v>0.35</v>
      </c>
      <c r="F57" s="46">
        <f>B57*F$31</f>
        <v>10</v>
      </c>
      <c r="G57" s="46">
        <f>C57*G$31</f>
        <v>0.3</v>
      </c>
      <c r="H57" s="9"/>
      <c r="I57" s="11"/>
    </row>
    <row r="61" spans="1:9" ht="15.75">
      <c r="B61" s="26" t="s">
        <v>1</v>
      </c>
      <c r="C61" s="26" t="s">
        <v>1</v>
      </c>
      <c r="D61" s="157" t="s">
        <v>2</v>
      </c>
      <c r="E61" s="157"/>
      <c r="F61" s="157" t="s">
        <v>66</v>
      </c>
      <c r="G61" s="157"/>
    </row>
    <row r="62" spans="1:9" ht="15.75">
      <c r="B62" s="26" t="s">
        <v>10</v>
      </c>
      <c r="C62" s="26" t="s">
        <v>23</v>
      </c>
      <c r="D62" s="21" t="s">
        <v>17</v>
      </c>
      <c r="E62" s="21" t="s">
        <v>18</v>
      </c>
      <c r="F62" s="22" t="s">
        <v>17</v>
      </c>
      <c r="G62" s="22" t="s">
        <v>18</v>
      </c>
    </row>
    <row r="63" spans="1:9" ht="15.75">
      <c r="A63" s="28" t="s">
        <v>19</v>
      </c>
      <c r="B63" s="20"/>
      <c r="D63" s="8"/>
      <c r="E63" s="8">
        <v>0.7</v>
      </c>
      <c r="F63" s="13"/>
      <c r="G63" s="13">
        <f>E63*0.5</f>
        <v>0.35</v>
      </c>
    </row>
    <row r="64" spans="1:9" ht="15.75">
      <c r="A64" s="31" t="s">
        <v>20</v>
      </c>
      <c r="B64" s="36"/>
      <c r="C64" s="32">
        <v>1</v>
      </c>
      <c r="D64" s="27">
        <f>B64*D$63</f>
        <v>0</v>
      </c>
      <c r="E64" s="27">
        <f>C$64*E$63</f>
        <v>0.7</v>
      </c>
      <c r="F64" s="27">
        <f>B64*F63</f>
        <v>0</v>
      </c>
      <c r="G64" s="24">
        <f>C64*G63</f>
        <v>0.35</v>
      </c>
    </row>
    <row r="65" spans="1:7" ht="15.75">
      <c r="A65" s="29"/>
      <c r="B65" s="20"/>
      <c r="C65" s="26"/>
      <c r="D65" s="21"/>
      <c r="E65" s="21"/>
      <c r="F65" s="22"/>
      <c r="G65" s="22"/>
    </row>
    <row r="66" spans="1:7" ht="15.75">
      <c r="A66" s="7" t="s">
        <v>9</v>
      </c>
      <c r="B66" s="34"/>
      <c r="C66" s="34"/>
      <c r="D66" s="34"/>
      <c r="E66" s="34"/>
      <c r="F66" s="34"/>
      <c r="G66" s="34"/>
    </row>
    <row r="67" spans="1:7" ht="15.75">
      <c r="A67" s="4" t="s">
        <v>4</v>
      </c>
      <c r="B67" s="20"/>
      <c r="C67" s="36">
        <v>4</v>
      </c>
      <c r="D67" s="8">
        <f t="shared" ref="D67:E70" si="17">B67*D$64</f>
        <v>0</v>
      </c>
      <c r="E67" s="8">
        <f t="shared" si="17"/>
        <v>2.8</v>
      </c>
      <c r="F67" s="46">
        <f t="shared" ref="F67:G70" si="18">B67*F$64</f>
        <v>0</v>
      </c>
      <c r="G67" s="46">
        <f t="shared" si="18"/>
        <v>1.4</v>
      </c>
    </row>
    <row r="68" spans="1:7" ht="15.75">
      <c r="A68" s="4" t="s">
        <v>5</v>
      </c>
      <c r="B68" s="20"/>
      <c r="C68" s="36">
        <v>10</v>
      </c>
      <c r="D68" s="8">
        <f t="shared" si="17"/>
        <v>0</v>
      </c>
      <c r="E68" s="8">
        <f t="shared" si="17"/>
        <v>7</v>
      </c>
      <c r="F68" s="46">
        <f t="shared" si="18"/>
        <v>0</v>
      </c>
      <c r="G68" s="46">
        <f t="shared" si="18"/>
        <v>3.5</v>
      </c>
    </row>
    <row r="69" spans="1:7" ht="15.75">
      <c r="A69" s="4" t="s">
        <v>6</v>
      </c>
      <c r="B69" s="20"/>
      <c r="C69" s="36">
        <v>20</v>
      </c>
      <c r="D69" s="8">
        <f t="shared" si="17"/>
        <v>0</v>
      </c>
      <c r="E69" s="8">
        <f t="shared" si="17"/>
        <v>14</v>
      </c>
      <c r="F69" s="46">
        <f t="shared" si="18"/>
        <v>0</v>
      </c>
      <c r="G69" s="46">
        <f t="shared" si="18"/>
        <v>7</v>
      </c>
    </row>
    <row r="70" spans="1:7" ht="15.75">
      <c r="A70" s="5" t="s">
        <v>7</v>
      </c>
      <c r="B70" s="20"/>
      <c r="C70" s="36">
        <v>60</v>
      </c>
      <c r="D70" s="8">
        <f t="shared" si="17"/>
        <v>0</v>
      </c>
      <c r="E70" s="8">
        <f t="shared" si="17"/>
        <v>42</v>
      </c>
      <c r="F70" s="46">
        <f t="shared" si="18"/>
        <v>0</v>
      </c>
      <c r="G70" s="46">
        <f t="shared" si="18"/>
        <v>21</v>
      </c>
    </row>
    <row r="71" spans="1:7" ht="15.75">
      <c r="B71" s="20"/>
      <c r="C71" s="20"/>
    </row>
    <row r="72" spans="1:7" ht="15.75">
      <c r="A72" s="4" t="s">
        <v>15</v>
      </c>
      <c r="B72" s="20"/>
      <c r="C72" s="36">
        <v>20</v>
      </c>
      <c r="D72" s="8">
        <f t="shared" ref="D72:E74" si="19">B72*D$64</f>
        <v>0</v>
      </c>
      <c r="E72" s="8">
        <f t="shared" si="19"/>
        <v>14</v>
      </c>
      <c r="F72" s="46">
        <f t="shared" ref="F72:G74" si="20">B72*F$64</f>
        <v>0</v>
      </c>
      <c r="G72" s="46">
        <f t="shared" si="20"/>
        <v>7</v>
      </c>
    </row>
    <row r="73" spans="1:7" ht="15.75">
      <c r="A73" s="4" t="s">
        <v>16</v>
      </c>
      <c r="B73" s="20"/>
      <c r="C73" s="36">
        <v>40</v>
      </c>
      <c r="D73" s="8">
        <f t="shared" si="19"/>
        <v>0</v>
      </c>
      <c r="E73" s="8">
        <f t="shared" si="19"/>
        <v>28</v>
      </c>
      <c r="F73" s="46">
        <f t="shared" si="20"/>
        <v>0</v>
      </c>
      <c r="G73" s="46">
        <f t="shared" si="20"/>
        <v>14</v>
      </c>
    </row>
    <row r="74" spans="1:7" ht="15.75">
      <c r="A74" s="5" t="s">
        <v>8</v>
      </c>
      <c r="B74" s="20"/>
      <c r="C74" s="36">
        <v>80</v>
      </c>
      <c r="D74" s="8">
        <f t="shared" si="19"/>
        <v>0</v>
      </c>
      <c r="E74" s="8">
        <f t="shared" si="19"/>
        <v>56</v>
      </c>
      <c r="F74" s="46">
        <f t="shared" si="20"/>
        <v>0</v>
      </c>
      <c r="G74" s="46">
        <f t="shared" si="20"/>
        <v>28</v>
      </c>
    </row>
    <row r="79" spans="1:7" ht="18.75">
      <c r="A79" s="19" t="s">
        <v>12</v>
      </c>
    </row>
    <row r="81" spans="1:9" ht="15.75">
      <c r="B81" s="26" t="s">
        <v>1</v>
      </c>
      <c r="C81" s="26" t="s">
        <v>1</v>
      </c>
      <c r="D81" s="157" t="s">
        <v>2</v>
      </c>
      <c r="E81" s="157"/>
      <c r="F81" s="157" t="s">
        <v>64</v>
      </c>
      <c r="G81" s="157"/>
      <c r="H81" s="157" t="s">
        <v>65</v>
      </c>
      <c r="I81" s="157"/>
    </row>
    <row r="82" spans="1:9" ht="15.75">
      <c r="B82" s="26" t="s">
        <v>10</v>
      </c>
      <c r="C82" s="26" t="s">
        <v>11</v>
      </c>
      <c r="D82" s="21" t="s">
        <v>17</v>
      </c>
      <c r="E82" s="21" t="s">
        <v>18</v>
      </c>
      <c r="F82" s="22" t="s">
        <v>17</v>
      </c>
      <c r="G82" s="22" t="s">
        <v>18</v>
      </c>
      <c r="H82" s="23" t="s">
        <v>17</v>
      </c>
      <c r="I82" s="23" t="s">
        <v>18</v>
      </c>
    </row>
    <row r="83" spans="1:9" ht="15.75">
      <c r="A83" s="28" t="s">
        <v>19</v>
      </c>
      <c r="D83" s="8">
        <v>40</v>
      </c>
      <c r="E83" s="8">
        <v>0.7</v>
      </c>
      <c r="F83" s="13">
        <f>D83*0.875</f>
        <v>35</v>
      </c>
      <c r="G83" s="13">
        <f>E83*0.875</f>
        <v>0.61249999999999993</v>
      </c>
      <c r="H83" s="14">
        <f>D83*0.7</f>
        <v>28</v>
      </c>
      <c r="I83" s="14">
        <f>E83*0.7</f>
        <v>0.48999999999999994</v>
      </c>
    </row>
    <row r="84" spans="1:9" ht="15.75">
      <c r="A84" s="31" t="s">
        <v>20</v>
      </c>
      <c r="B84" s="32">
        <v>1.25</v>
      </c>
      <c r="C84" s="32">
        <v>1.25</v>
      </c>
      <c r="D84" s="27">
        <f>B84*D$83</f>
        <v>50</v>
      </c>
      <c r="E84" s="27">
        <f>C84*E$83</f>
        <v>0.875</v>
      </c>
      <c r="F84" s="24">
        <f>B84*F$83</f>
        <v>43.75</v>
      </c>
      <c r="G84" s="24">
        <f>C84*G$83</f>
        <v>0.76562499999999989</v>
      </c>
      <c r="H84" s="24">
        <f>B84*H$83</f>
        <v>35</v>
      </c>
      <c r="I84" s="24">
        <f>C84*I$83</f>
        <v>0.61249999999999993</v>
      </c>
    </row>
    <row r="85" spans="1:9" ht="15.75">
      <c r="A85" s="29"/>
      <c r="B85" s="17"/>
      <c r="C85" s="17"/>
      <c r="D85" s="17"/>
      <c r="E85" s="17"/>
      <c r="F85" s="17"/>
      <c r="G85" s="17"/>
      <c r="H85" s="17"/>
      <c r="I85" s="17"/>
    </row>
    <row r="86" spans="1:9" ht="15.75">
      <c r="A86" s="35" t="s">
        <v>0</v>
      </c>
      <c r="B86" s="34"/>
      <c r="C86" s="34"/>
      <c r="D86" s="34"/>
      <c r="E86" s="34"/>
      <c r="F86" s="34"/>
      <c r="G86" s="34"/>
      <c r="H86" s="34"/>
      <c r="I86" s="34"/>
    </row>
    <row r="87" spans="1:9" ht="15.75">
      <c r="A87" s="4" t="s">
        <v>14</v>
      </c>
      <c r="B87" s="36">
        <v>1</v>
      </c>
      <c r="C87" s="36">
        <v>1</v>
      </c>
      <c r="D87" s="8">
        <f>B87*D$84</f>
        <v>50</v>
      </c>
      <c r="E87" s="8">
        <f>C87*E$84</f>
        <v>0.875</v>
      </c>
      <c r="F87" s="13">
        <f t="shared" ref="F87:G91" si="21">B87*F$84</f>
        <v>43.75</v>
      </c>
      <c r="G87" s="13">
        <f t="shared" si="21"/>
        <v>0.76562499999999989</v>
      </c>
      <c r="H87" s="14">
        <f t="shared" ref="H87:I91" si="22">B87*H$84</f>
        <v>35</v>
      </c>
      <c r="I87" s="14">
        <f t="shared" si="22"/>
        <v>0.61249999999999993</v>
      </c>
    </row>
    <row r="88" spans="1:9" ht="15.75">
      <c r="A88" s="4" t="s">
        <v>13</v>
      </c>
      <c r="B88" s="37"/>
      <c r="C88" s="36">
        <v>1</v>
      </c>
      <c r="D88" s="8">
        <f t="shared" ref="D88:D90" si="23">B88*D$84</f>
        <v>0</v>
      </c>
      <c r="E88" s="8">
        <f>C88*E$84/9</f>
        <v>9.7222222222222224E-2</v>
      </c>
      <c r="F88" s="13">
        <f t="shared" si="21"/>
        <v>0</v>
      </c>
      <c r="G88" s="13">
        <f>C88*G$84/9</f>
        <v>8.5069444444444434E-2</v>
      </c>
      <c r="H88" s="14">
        <f t="shared" si="22"/>
        <v>0</v>
      </c>
      <c r="I88" s="14">
        <f>C88*I$84/9</f>
        <v>6.805555555555555E-2</v>
      </c>
    </row>
    <row r="89" spans="1:9" ht="15.75">
      <c r="A89" s="4" t="s">
        <v>42</v>
      </c>
      <c r="B89" s="37"/>
      <c r="C89" s="36">
        <v>1</v>
      </c>
      <c r="D89" s="8">
        <f t="shared" si="23"/>
        <v>0</v>
      </c>
      <c r="E89" s="8">
        <f>C89*E$84/9*7*0.7</f>
        <v>0.47638888888888886</v>
      </c>
      <c r="F89" s="13">
        <f t="shared" si="21"/>
        <v>0</v>
      </c>
      <c r="G89" s="13">
        <f>C89*G$84/9*7</f>
        <v>0.59548611111111105</v>
      </c>
      <c r="H89" s="14">
        <f t="shared" si="22"/>
        <v>0</v>
      </c>
      <c r="I89" s="14">
        <f>C89*I$84/9*7</f>
        <v>0.47638888888888886</v>
      </c>
    </row>
    <row r="90" spans="1:9" ht="15.75">
      <c r="A90" s="4" t="s">
        <v>43</v>
      </c>
      <c r="B90" s="37"/>
      <c r="C90" s="36">
        <v>0.8</v>
      </c>
      <c r="D90" s="8">
        <f t="shared" si="23"/>
        <v>0</v>
      </c>
      <c r="E90" s="8">
        <f>C90*E$84/9*7*0.7</f>
        <v>0.38111111111111112</v>
      </c>
      <c r="F90" s="13">
        <f t="shared" si="21"/>
        <v>0</v>
      </c>
      <c r="G90" s="13">
        <f>C90*G$84/9*7</f>
        <v>0.47638888888888886</v>
      </c>
      <c r="H90" s="14">
        <f t="shared" si="22"/>
        <v>0</v>
      </c>
      <c r="I90" s="14">
        <f>C90*I$84/9*7</f>
        <v>0.38111111111111107</v>
      </c>
    </row>
    <row r="91" spans="1:9" ht="15.75">
      <c r="A91" s="4" t="s">
        <v>44</v>
      </c>
      <c r="B91" s="37"/>
      <c r="C91" s="37"/>
      <c r="D91" s="38">
        <v>10</v>
      </c>
      <c r="E91" s="8">
        <f>C91*E$85</f>
        <v>0</v>
      </c>
      <c r="F91" s="13">
        <f t="shared" si="21"/>
        <v>0</v>
      </c>
      <c r="G91" s="13">
        <f>C91*G$84/9*5</f>
        <v>0</v>
      </c>
      <c r="H91" s="14">
        <f t="shared" si="22"/>
        <v>0</v>
      </c>
      <c r="I91" s="14">
        <f>C91*I$84/9*5</f>
        <v>0</v>
      </c>
    </row>
  </sheetData>
  <mergeCells count="10">
    <mergeCell ref="D1:E1"/>
    <mergeCell ref="F1:G1"/>
    <mergeCell ref="H1:I1"/>
    <mergeCell ref="D28:E28"/>
    <mergeCell ref="F28:G28"/>
    <mergeCell ref="D61:E61"/>
    <mergeCell ref="F61:G61"/>
    <mergeCell ref="D81:E81"/>
    <mergeCell ref="F81:G81"/>
    <mergeCell ref="H81:I81"/>
  </mergeCells>
  <pageMargins left="0.70866141732283472" right="0.70866141732283472" top="0.74803149606299213" bottom="0.74803149606299213" header="0.31496062992125984" footer="0.31496062992125984"/>
  <pageSetup paperSize="9" scale="77" fitToHeight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coefficienti COMUNI INF. 10,000</vt:lpstr>
      <vt:lpstr>Foglio1</vt:lpstr>
      <vt:lpstr>coeff. COMUNI OLTRE 10.000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MERCIARI</dc:creator>
  <cp:lastModifiedBy>Manuela</cp:lastModifiedBy>
  <cp:lastPrinted>2021-04-07T09:25:51Z</cp:lastPrinted>
  <dcterms:created xsi:type="dcterms:W3CDTF">2021-01-12T08:42:50Z</dcterms:created>
  <dcterms:modified xsi:type="dcterms:W3CDTF">2021-05-31T10:06:16Z</dcterms:modified>
</cp:coreProperties>
</file>