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ARIFFE\"/>
    </mc:Choice>
  </mc:AlternateContent>
  <xr:revisionPtr revIDLastSave="0" documentId="13_ncr:1_{E7743DF6-D006-4740-AFC0-4AA661BD1C3F}" xr6:coauthVersionLast="47" xr6:coauthVersionMax="47" xr10:uidLastSave="{00000000-0000-0000-0000-000000000000}"/>
  <bookViews>
    <workbookView xWindow="-120" yWindow="-120" windowWidth="29040" windowHeight="15840" xr2:uid="{A123A355-7217-408A-BDAC-0B483A87405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H21" i="1" s="1"/>
  <c r="C21" i="1"/>
  <c r="G21" i="1" s="1"/>
  <c r="B21" i="1"/>
  <c r="F21" i="1" s="1"/>
  <c r="D52" i="1"/>
  <c r="H52" i="1" s="1"/>
  <c r="D49" i="1"/>
  <c r="H49" i="1" s="1"/>
  <c r="D48" i="1"/>
  <c r="H48" i="1" s="1"/>
  <c r="D47" i="1"/>
  <c r="H47" i="1" s="1"/>
  <c r="D51" i="1"/>
  <c r="D46" i="1"/>
  <c r="H46" i="1" s="1"/>
  <c r="D45" i="1"/>
  <c r="H45" i="1" s="1"/>
  <c r="D53" i="1"/>
  <c r="D44" i="1"/>
  <c r="D43" i="1"/>
  <c r="D42" i="1"/>
  <c r="D50" i="1"/>
  <c r="C53" i="1"/>
  <c r="G53" i="1" s="1"/>
  <c r="C52" i="1"/>
  <c r="G52" i="1" s="1"/>
  <c r="C51" i="1"/>
  <c r="G51" i="1" s="1"/>
  <c r="C50" i="1"/>
  <c r="G50" i="1" s="1"/>
  <c r="C49" i="1"/>
  <c r="G49" i="1" s="1"/>
  <c r="C48" i="1"/>
  <c r="G48" i="1" s="1"/>
  <c r="C47" i="1"/>
  <c r="C46" i="1"/>
  <c r="G46" i="1" s="1"/>
  <c r="C45" i="1"/>
  <c r="G45" i="1" s="1"/>
  <c r="C44" i="1"/>
  <c r="C43" i="1"/>
  <c r="G43" i="1" s="1"/>
  <c r="C42" i="1"/>
  <c r="B52" i="1"/>
  <c r="F52" i="1" s="1"/>
  <c r="B46" i="1"/>
  <c r="F46" i="1" s="1"/>
  <c r="B50" i="1"/>
  <c r="B49" i="1"/>
  <c r="B48" i="1"/>
  <c r="B47" i="1"/>
  <c r="B51" i="1"/>
  <c r="B53" i="1"/>
  <c r="F53" i="1" s="1"/>
  <c r="B45" i="1"/>
  <c r="F45" i="1" s="1"/>
  <c r="B44" i="1"/>
  <c r="B43" i="1"/>
  <c r="B42" i="1"/>
  <c r="F42" i="1" s="1"/>
  <c r="D41" i="1"/>
  <c r="H41" i="1" s="1"/>
  <c r="C41" i="1"/>
  <c r="G41" i="1" s="1"/>
  <c r="B41" i="1"/>
  <c r="F41" i="1" s="1"/>
  <c r="H53" i="1"/>
  <c r="H51" i="1"/>
  <c r="F51" i="1"/>
  <c r="H50" i="1"/>
  <c r="F50" i="1"/>
  <c r="F49" i="1"/>
  <c r="F48" i="1"/>
  <c r="G47" i="1"/>
  <c r="F47" i="1"/>
  <c r="H44" i="1"/>
  <c r="G44" i="1"/>
  <c r="F44" i="1"/>
  <c r="H43" i="1"/>
  <c r="F43" i="1"/>
  <c r="H42" i="1"/>
  <c r="G42" i="1"/>
  <c r="H38" i="1"/>
  <c r="G38" i="1"/>
  <c r="F38" i="1"/>
  <c r="H37" i="1"/>
  <c r="G37" i="1"/>
  <c r="F37" i="1"/>
  <c r="H36" i="1"/>
  <c r="G36" i="1"/>
  <c r="F36" i="1"/>
  <c r="H35" i="1"/>
  <c r="G35" i="1"/>
  <c r="F35" i="1"/>
  <c r="H34" i="1"/>
  <c r="G34" i="1"/>
  <c r="F34" i="1"/>
  <c r="H33" i="1"/>
  <c r="G33" i="1"/>
  <c r="F33" i="1"/>
  <c r="H32" i="1"/>
  <c r="G32" i="1"/>
  <c r="F32" i="1"/>
  <c r="H31" i="1"/>
  <c r="G31" i="1"/>
  <c r="F31" i="1"/>
  <c r="H30" i="1"/>
  <c r="G30" i="1"/>
  <c r="F30" i="1"/>
  <c r="H29" i="1"/>
  <c r="G29" i="1"/>
  <c r="F29" i="1"/>
  <c r="H28" i="1"/>
  <c r="G28" i="1"/>
  <c r="F28" i="1"/>
  <c r="H27" i="1"/>
  <c r="G27" i="1"/>
  <c r="F27" i="1"/>
  <c r="H26" i="1"/>
  <c r="G26" i="1"/>
  <c r="F26" i="1"/>
  <c r="H22" i="1"/>
  <c r="G22" i="1"/>
  <c r="F22" i="1"/>
  <c r="H20" i="1"/>
  <c r="G20" i="1"/>
  <c r="F20" i="1"/>
  <c r="H19" i="1"/>
  <c r="G19" i="1"/>
  <c r="F19" i="1"/>
  <c r="H18" i="1"/>
  <c r="G18" i="1"/>
  <c r="F18" i="1"/>
  <c r="H17" i="1"/>
  <c r="G17" i="1"/>
  <c r="F17" i="1"/>
  <c r="H16" i="1"/>
  <c r="G16" i="1"/>
  <c r="F16" i="1"/>
  <c r="H15" i="1"/>
  <c r="G15" i="1"/>
  <c r="F15" i="1"/>
  <c r="H14" i="1"/>
  <c r="G14" i="1"/>
  <c r="F14" i="1"/>
  <c r="H13" i="1"/>
  <c r="G13" i="1"/>
  <c r="F13" i="1"/>
  <c r="H12" i="1"/>
  <c r="G12" i="1"/>
  <c r="F12" i="1"/>
  <c r="H11" i="1"/>
  <c r="G11" i="1"/>
  <c r="F11" i="1"/>
  <c r="H10" i="1"/>
  <c r="G10" i="1"/>
  <c r="F10" i="1"/>
  <c r="H9" i="1"/>
  <c r="G9" i="1"/>
  <c r="F9" i="1"/>
  <c r="H8" i="1"/>
  <c r="G8" i="1"/>
  <c r="F8" i="1"/>
  <c r="H7" i="1"/>
  <c r="G7" i="1"/>
  <c r="F7" i="1"/>
  <c r="H6" i="1"/>
  <c r="G6" i="1"/>
  <c r="F6" i="1"/>
  <c r="H5" i="1"/>
  <c r="G5" i="1"/>
  <c r="F5" i="1"/>
  <c r="H4" i="1"/>
  <c r="G4" i="1"/>
  <c r="F4" i="1"/>
</calcChain>
</file>

<file path=xl/sharedStrings.xml><?xml version="1.0" encoding="utf-8"?>
<sst xmlns="http://schemas.openxmlformats.org/spreadsheetml/2006/main" count="74" uniqueCount="44">
  <si>
    <t>permanenti</t>
  </si>
  <si>
    <t>categoria</t>
  </si>
  <si>
    <t>coeff 1° categoria</t>
  </si>
  <si>
    <t>coeff 2° categoria</t>
  </si>
  <si>
    <t>coeff 3° categoria</t>
  </si>
  <si>
    <t>tariffa
annuale</t>
  </si>
  <si>
    <t>prima tariffa</t>
  </si>
  <si>
    <t>seconda tariffa</t>
  </si>
  <si>
    <t>terza tariffa</t>
  </si>
  <si>
    <t>arredo urbano</t>
  </si>
  <si>
    <t>autolavaggi ed occupazioni similari</t>
  </si>
  <si>
    <t xml:space="preserve">bacheche </t>
  </si>
  <si>
    <t>chioschi</t>
  </si>
  <si>
    <t>cisterne e serbatoi</t>
  </si>
  <si>
    <t xml:space="preserve">dehor </t>
  </si>
  <si>
    <t xml:space="preserve">dehors senza strutture fisse </t>
  </si>
  <si>
    <t>distributori di carburante</t>
  </si>
  <si>
    <t>edicole</t>
  </si>
  <si>
    <t>esposizioni commerciali esterne a negozi</t>
  </si>
  <si>
    <t>impalcature a mantovana</t>
  </si>
  <si>
    <t>occupazioni generiche</t>
  </si>
  <si>
    <t>passo carrabile</t>
  </si>
  <si>
    <t>passo carrabile a raso</t>
  </si>
  <si>
    <t>posti auto</t>
  </si>
  <si>
    <t>spettacoli viaggianti</t>
  </si>
  <si>
    <t>tende fisse o retrattili</t>
  </si>
  <si>
    <t>occupazione sottosuolo</t>
  </si>
  <si>
    <t xml:space="preserve">reti  tecnologiche, condutture, cavi, impianti </t>
  </si>
  <si>
    <t>temporanee</t>
  </si>
  <si>
    <t xml:space="preserve">tariffa giornaliera
</t>
  </si>
  <si>
    <t>feste, fiere</t>
  </si>
  <si>
    <t>manifestazioni culturali, sportive</t>
  </si>
  <si>
    <t>cantierI</t>
  </si>
  <si>
    <t>impalcature</t>
  </si>
  <si>
    <t xml:space="preserve">impalcature a mantovana </t>
  </si>
  <si>
    <t>mercati settimanali</t>
  </si>
  <si>
    <t xml:space="preserve">mercati settimanali con canone corrisposto mediante convenzione </t>
  </si>
  <si>
    <t>occupazioni con elementi di arredo</t>
  </si>
  <si>
    <t>dehors senza strutture fisse</t>
  </si>
  <si>
    <t>TARIFFE ANNO 2022</t>
  </si>
  <si>
    <t>temporanee sotto le 12 ore giornaliere</t>
  </si>
  <si>
    <t>dehors - chioschi</t>
  </si>
  <si>
    <t>dehors</t>
  </si>
  <si>
    <t>impalcature cantieri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</si>
</sst>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00\ &quot;€&quot;_-;\-* #,##0.0000\ &quot;€&quot;_-;_-* &quot;-&quot;????\ &quot;€&quot;_-;_-@_-"/>
    <numFmt numFmtId="165" formatCode="0.0000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b/>
      <sz val="16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3" borderId="6" xfId="2" applyFill="1" applyBorder="1" applyAlignment="1">
      <alignment horizontal="center" vertical="center" wrapText="1"/>
    </xf>
    <xf numFmtId="0" fontId="1" fillId="3" borderId="7" xfId="2" applyFill="1" applyBorder="1" applyAlignment="1">
      <alignment horizontal="center" vertical="center" wrapText="1"/>
    </xf>
    <xf numFmtId="0" fontId="1" fillId="0" borderId="0" xfId="2" applyAlignment="1">
      <alignment horizontal="center" vertical="center" wrapText="1"/>
    </xf>
    <xf numFmtId="0" fontId="1" fillId="4" borderId="6" xfId="2" applyFill="1" applyBorder="1" applyAlignment="1">
      <alignment horizontal="left" wrapText="1"/>
    </xf>
    <xf numFmtId="2" fontId="5" fillId="0" borderId="8" xfId="1" applyNumberFormat="1" applyFont="1" applyBorder="1" applyAlignment="1">
      <alignment horizontal="center" vertical="center"/>
    </xf>
    <xf numFmtId="164" fontId="6" fillId="0" borderId="8" xfId="2" applyNumberFormat="1" applyFont="1" applyBorder="1" applyAlignment="1">
      <alignment horizontal="center" vertical="center" wrapText="1"/>
    </xf>
    <xf numFmtId="165" fontId="7" fillId="0" borderId="8" xfId="2" applyNumberFormat="1" applyFont="1" applyBorder="1" applyAlignment="1">
      <alignment horizontal="center" vertical="center" wrapText="1"/>
    </xf>
    <xf numFmtId="165" fontId="7" fillId="0" borderId="9" xfId="2" applyNumberFormat="1" applyFont="1" applyBorder="1" applyAlignment="1">
      <alignment horizontal="center" vertical="center" wrapText="1"/>
    </xf>
    <xf numFmtId="165" fontId="8" fillId="0" borderId="0" xfId="2" applyNumberFormat="1" applyFont="1" applyAlignment="1">
      <alignment horizontal="center" vertical="center" wrapText="1"/>
    </xf>
    <xf numFmtId="0" fontId="9" fillId="4" borderId="6" xfId="1" applyFont="1" applyFill="1" applyBorder="1"/>
    <xf numFmtId="165" fontId="7" fillId="0" borderId="0" xfId="2" applyNumberFormat="1" applyFont="1" applyAlignment="1">
      <alignment horizontal="center" vertical="center" wrapText="1"/>
    </xf>
    <xf numFmtId="165" fontId="5" fillId="0" borderId="8" xfId="1" applyNumberFormat="1" applyFont="1" applyBorder="1" applyAlignment="1">
      <alignment horizontal="center" vertical="center"/>
    </xf>
    <xf numFmtId="0" fontId="8" fillId="0" borderId="0" xfId="1" applyFont="1"/>
    <xf numFmtId="0" fontId="4" fillId="2" borderId="7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165" fontId="6" fillId="0" borderId="8" xfId="2" applyNumberFormat="1" applyFont="1" applyBorder="1" applyAlignment="1">
      <alignment horizontal="center" vertical="center" wrapText="1"/>
    </xf>
    <xf numFmtId="0" fontId="9" fillId="4" borderId="6" xfId="2" applyFont="1" applyFill="1" applyBorder="1" applyAlignment="1">
      <alignment horizontal="left" wrapText="1"/>
    </xf>
  </cellXfs>
  <cellStyles count="3">
    <cellStyle name="Normale" xfId="0" builtinId="0"/>
    <cellStyle name="Normale_Foglio1" xfId="1" xr:uid="{DD25A7A9-5186-4E32-B2F0-970E3A6DAC59}"/>
    <cellStyle name="Normale_Foglio1_1" xfId="2" xr:uid="{5A3BA0CF-2DFC-4787-B59E-E5DCD815DE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78D0E-B4DD-4288-89A1-542BA33E91E5}">
  <sheetPr>
    <pageSetUpPr fitToPage="1"/>
  </sheetPr>
  <dimension ref="A1:L53"/>
  <sheetViews>
    <sheetView tabSelected="1" workbookViewId="0">
      <selection activeCell="A9" sqref="A9:XFD9"/>
    </sheetView>
  </sheetViews>
  <sheetFormatPr defaultRowHeight="15" x14ac:dyDescent="0.25"/>
  <cols>
    <col min="1" max="1" width="44.42578125" customWidth="1"/>
    <col min="2" max="2" width="10" bestFit="1" customWidth="1"/>
    <col min="3" max="4" width="9.42578125" bestFit="1" customWidth="1"/>
    <col min="5" max="5" width="10.85546875" customWidth="1"/>
    <col min="6" max="6" width="15.28515625" customWidth="1"/>
    <col min="7" max="7" width="15" customWidth="1"/>
    <col min="8" max="8" width="13.85546875" customWidth="1"/>
    <col min="9" max="9" width="5.42578125" customWidth="1"/>
    <col min="257" max="257" width="50.7109375" customWidth="1"/>
    <col min="258" max="258" width="10" bestFit="1" customWidth="1"/>
    <col min="259" max="260" width="9.42578125" bestFit="1" customWidth="1"/>
    <col min="261" max="261" width="10.85546875" customWidth="1"/>
    <col min="262" max="262" width="17.42578125" customWidth="1"/>
    <col min="263" max="263" width="18.42578125" customWidth="1"/>
    <col min="264" max="264" width="17.5703125" customWidth="1"/>
    <col min="265" max="265" width="5.42578125" customWidth="1"/>
    <col min="513" max="513" width="50.7109375" customWidth="1"/>
    <col min="514" max="514" width="10" bestFit="1" customWidth="1"/>
    <col min="515" max="516" width="9.42578125" bestFit="1" customWidth="1"/>
    <col min="517" max="517" width="10.85546875" customWidth="1"/>
    <col min="518" max="518" width="17.42578125" customWidth="1"/>
    <col min="519" max="519" width="18.42578125" customWidth="1"/>
    <col min="520" max="520" width="17.5703125" customWidth="1"/>
    <col min="521" max="521" width="5.42578125" customWidth="1"/>
    <col min="769" max="769" width="50.7109375" customWidth="1"/>
    <col min="770" max="770" width="10" bestFit="1" customWidth="1"/>
    <col min="771" max="772" width="9.42578125" bestFit="1" customWidth="1"/>
    <col min="773" max="773" width="10.85546875" customWidth="1"/>
    <col min="774" max="774" width="17.42578125" customWidth="1"/>
    <col min="775" max="775" width="18.42578125" customWidth="1"/>
    <col min="776" max="776" width="17.5703125" customWidth="1"/>
    <col min="777" max="777" width="5.42578125" customWidth="1"/>
    <col min="1025" max="1025" width="50.7109375" customWidth="1"/>
    <col min="1026" max="1026" width="10" bestFit="1" customWidth="1"/>
    <col min="1027" max="1028" width="9.42578125" bestFit="1" customWidth="1"/>
    <col min="1029" max="1029" width="10.85546875" customWidth="1"/>
    <col min="1030" max="1030" width="17.42578125" customWidth="1"/>
    <col min="1031" max="1031" width="18.42578125" customWidth="1"/>
    <col min="1032" max="1032" width="17.5703125" customWidth="1"/>
    <col min="1033" max="1033" width="5.42578125" customWidth="1"/>
    <col min="1281" max="1281" width="50.7109375" customWidth="1"/>
    <col min="1282" max="1282" width="10" bestFit="1" customWidth="1"/>
    <col min="1283" max="1284" width="9.42578125" bestFit="1" customWidth="1"/>
    <col min="1285" max="1285" width="10.85546875" customWidth="1"/>
    <col min="1286" max="1286" width="17.42578125" customWidth="1"/>
    <col min="1287" max="1287" width="18.42578125" customWidth="1"/>
    <col min="1288" max="1288" width="17.5703125" customWidth="1"/>
    <col min="1289" max="1289" width="5.42578125" customWidth="1"/>
    <col min="1537" max="1537" width="50.7109375" customWidth="1"/>
    <col min="1538" max="1538" width="10" bestFit="1" customWidth="1"/>
    <col min="1539" max="1540" width="9.42578125" bestFit="1" customWidth="1"/>
    <col min="1541" max="1541" width="10.85546875" customWidth="1"/>
    <col min="1542" max="1542" width="17.42578125" customWidth="1"/>
    <col min="1543" max="1543" width="18.42578125" customWidth="1"/>
    <col min="1544" max="1544" width="17.5703125" customWidth="1"/>
    <col min="1545" max="1545" width="5.42578125" customWidth="1"/>
    <col min="1793" max="1793" width="50.7109375" customWidth="1"/>
    <col min="1794" max="1794" width="10" bestFit="1" customWidth="1"/>
    <col min="1795" max="1796" width="9.42578125" bestFit="1" customWidth="1"/>
    <col min="1797" max="1797" width="10.85546875" customWidth="1"/>
    <col min="1798" max="1798" width="17.42578125" customWidth="1"/>
    <col min="1799" max="1799" width="18.42578125" customWidth="1"/>
    <col min="1800" max="1800" width="17.5703125" customWidth="1"/>
    <col min="1801" max="1801" width="5.42578125" customWidth="1"/>
    <col min="2049" max="2049" width="50.7109375" customWidth="1"/>
    <col min="2050" max="2050" width="10" bestFit="1" customWidth="1"/>
    <col min="2051" max="2052" width="9.42578125" bestFit="1" customWidth="1"/>
    <col min="2053" max="2053" width="10.85546875" customWidth="1"/>
    <col min="2054" max="2054" width="17.42578125" customWidth="1"/>
    <col min="2055" max="2055" width="18.42578125" customWidth="1"/>
    <col min="2056" max="2056" width="17.5703125" customWidth="1"/>
    <col min="2057" max="2057" width="5.42578125" customWidth="1"/>
    <col min="2305" max="2305" width="50.7109375" customWidth="1"/>
    <col min="2306" max="2306" width="10" bestFit="1" customWidth="1"/>
    <col min="2307" max="2308" width="9.42578125" bestFit="1" customWidth="1"/>
    <col min="2309" max="2309" width="10.85546875" customWidth="1"/>
    <col min="2310" max="2310" width="17.42578125" customWidth="1"/>
    <col min="2311" max="2311" width="18.42578125" customWidth="1"/>
    <col min="2312" max="2312" width="17.5703125" customWidth="1"/>
    <col min="2313" max="2313" width="5.42578125" customWidth="1"/>
    <col min="2561" max="2561" width="50.7109375" customWidth="1"/>
    <col min="2562" max="2562" width="10" bestFit="1" customWidth="1"/>
    <col min="2563" max="2564" width="9.42578125" bestFit="1" customWidth="1"/>
    <col min="2565" max="2565" width="10.85546875" customWidth="1"/>
    <col min="2566" max="2566" width="17.42578125" customWidth="1"/>
    <col min="2567" max="2567" width="18.42578125" customWidth="1"/>
    <col min="2568" max="2568" width="17.5703125" customWidth="1"/>
    <col min="2569" max="2569" width="5.42578125" customWidth="1"/>
    <col min="2817" max="2817" width="50.7109375" customWidth="1"/>
    <col min="2818" max="2818" width="10" bestFit="1" customWidth="1"/>
    <col min="2819" max="2820" width="9.42578125" bestFit="1" customWidth="1"/>
    <col min="2821" max="2821" width="10.85546875" customWidth="1"/>
    <col min="2822" max="2822" width="17.42578125" customWidth="1"/>
    <col min="2823" max="2823" width="18.42578125" customWidth="1"/>
    <col min="2824" max="2824" width="17.5703125" customWidth="1"/>
    <col min="2825" max="2825" width="5.42578125" customWidth="1"/>
    <col min="3073" max="3073" width="50.7109375" customWidth="1"/>
    <col min="3074" max="3074" width="10" bestFit="1" customWidth="1"/>
    <col min="3075" max="3076" width="9.42578125" bestFit="1" customWidth="1"/>
    <col min="3077" max="3077" width="10.85546875" customWidth="1"/>
    <col min="3078" max="3078" width="17.42578125" customWidth="1"/>
    <col min="3079" max="3079" width="18.42578125" customWidth="1"/>
    <col min="3080" max="3080" width="17.5703125" customWidth="1"/>
    <col min="3081" max="3081" width="5.42578125" customWidth="1"/>
    <col min="3329" max="3329" width="50.7109375" customWidth="1"/>
    <col min="3330" max="3330" width="10" bestFit="1" customWidth="1"/>
    <col min="3331" max="3332" width="9.42578125" bestFit="1" customWidth="1"/>
    <col min="3333" max="3333" width="10.85546875" customWidth="1"/>
    <col min="3334" max="3334" width="17.42578125" customWidth="1"/>
    <col min="3335" max="3335" width="18.42578125" customWidth="1"/>
    <col min="3336" max="3336" width="17.5703125" customWidth="1"/>
    <col min="3337" max="3337" width="5.42578125" customWidth="1"/>
    <col min="3585" max="3585" width="50.7109375" customWidth="1"/>
    <col min="3586" max="3586" width="10" bestFit="1" customWidth="1"/>
    <col min="3587" max="3588" width="9.42578125" bestFit="1" customWidth="1"/>
    <col min="3589" max="3589" width="10.85546875" customWidth="1"/>
    <col min="3590" max="3590" width="17.42578125" customWidth="1"/>
    <col min="3591" max="3591" width="18.42578125" customWidth="1"/>
    <col min="3592" max="3592" width="17.5703125" customWidth="1"/>
    <col min="3593" max="3593" width="5.42578125" customWidth="1"/>
    <col min="3841" max="3841" width="50.7109375" customWidth="1"/>
    <col min="3842" max="3842" width="10" bestFit="1" customWidth="1"/>
    <col min="3843" max="3844" width="9.42578125" bestFit="1" customWidth="1"/>
    <col min="3845" max="3845" width="10.85546875" customWidth="1"/>
    <col min="3846" max="3846" width="17.42578125" customWidth="1"/>
    <col min="3847" max="3847" width="18.42578125" customWidth="1"/>
    <col min="3848" max="3848" width="17.5703125" customWidth="1"/>
    <col min="3849" max="3849" width="5.42578125" customWidth="1"/>
    <col min="4097" max="4097" width="50.7109375" customWidth="1"/>
    <col min="4098" max="4098" width="10" bestFit="1" customWidth="1"/>
    <col min="4099" max="4100" width="9.42578125" bestFit="1" customWidth="1"/>
    <col min="4101" max="4101" width="10.85546875" customWidth="1"/>
    <col min="4102" max="4102" width="17.42578125" customWidth="1"/>
    <col min="4103" max="4103" width="18.42578125" customWidth="1"/>
    <col min="4104" max="4104" width="17.5703125" customWidth="1"/>
    <col min="4105" max="4105" width="5.42578125" customWidth="1"/>
    <col min="4353" max="4353" width="50.7109375" customWidth="1"/>
    <col min="4354" max="4354" width="10" bestFit="1" customWidth="1"/>
    <col min="4355" max="4356" width="9.42578125" bestFit="1" customWidth="1"/>
    <col min="4357" max="4357" width="10.85546875" customWidth="1"/>
    <col min="4358" max="4358" width="17.42578125" customWidth="1"/>
    <col min="4359" max="4359" width="18.42578125" customWidth="1"/>
    <col min="4360" max="4360" width="17.5703125" customWidth="1"/>
    <col min="4361" max="4361" width="5.42578125" customWidth="1"/>
    <col min="4609" max="4609" width="50.7109375" customWidth="1"/>
    <col min="4610" max="4610" width="10" bestFit="1" customWidth="1"/>
    <col min="4611" max="4612" width="9.42578125" bestFit="1" customWidth="1"/>
    <col min="4613" max="4613" width="10.85546875" customWidth="1"/>
    <col min="4614" max="4614" width="17.42578125" customWidth="1"/>
    <col min="4615" max="4615" width="18.42578125" customWidth="1"/>
    <col min="4616" max="4616" width="17.5703125" customWidth="1"/>
    <col min="4617" max="4617" width="5.42578125" customWidth="1"/>
    <col min="4865" max="4865" width="50.7109375" customWidth="1"/>
    <col min="4866" max="4866" width="10" bestFit="1" customWidth="1"/>
    <col min="4867" max="4868" width="9.42578125" bestFit="1" customWidth="1"/>
    <col min="4869" max="4869" width="10.85546875" customWidth="1"/>
    <col min="4870" max="4870" width="17.42578125" customWidth="1"/>
    <col min="4871" max="4871" width="18.42578125" customWidth="1"/>
    <col min="4872" max="4872" width="17.5703125" customWidth="1"/>
    <col min="4873" max="4873" width="5.42578125" customWidth="1"/>
    <col min="5121" max="5121" width="50.7109375" customWidth="1"/>
    <col min="5122" max="5122" width="10" bestFit="1" customWidth="1"/>
    <col min="5123" max="5124" width="9.42578125" bestFit="1" customWidth="1"/>
    <col min="5125" max="5125" width="10.85546875" customWidth="1"/>
    <col min="5126" max="5126" width="17.42578125" customWidth="1"/>
    <col min="5127" max="5127" width="18.42578125" customWidth="1"/>
    <col min="5128" max="5128" width="17.5703125" customWidth="1"/>
    <col min="5129" max="5129" width="5.42578125" customWidth="1"/>
    <col min="5377" max="5377" width="50.7109375" customWidth="1"/>
    <col min="5378" max="5378" width="10" bestFit="1" customWidth="1"/>
    <col min="5379" max="5380" width="9.42578125" bestFit="1" customWidth="1"/>
    <col min="5381" max="5381" width="10.85546875" customWidth="1"/>
    <col min="5382" max="5382" width="17.42578125" customWidth="1"/>
    <col min="5383" max="5383" width="18.42578125" customWidth="1"/>
    <col min="5384" max="5384" width="17.5703125" customWidth="1"/>
    <col min="5385" max="5385" width="5.42578125" customWidth="1"/>
    <col min="5633" max="5633" width="50.7109375" customWidth="1"/>
    <col min="5634" max="5634" width="10" bestFit="1" customWidth="1"/>
    <col min="5635" max="5636" width="9.42578125" bestFit="1" customWidth="1"/>
    <col min="5637" max="5637" width="10.85546875" customWidth="1"/>
    <col min="5638" max="5638" width="17.42578125" customWidth="1"/>
    <col min="5639" max="5639" width="18.42578125" customWidth="1"/>
    <col min="5640" max="5640" width="17.5703125" customWidth="1"/>
    <col min="5641" max="5641" width="5.42578125" customWidth="1"/>
    <col min="5889" max="5889" width="50.7109375" customWidth="1"/>
    <col min="5890" max="5890" width="10" bestFit="1" customWidth="1"/>
    <col min="5891" max="5892" width="9.42578125" bestFit="1" customWidth="1"/>
    <col min="5893" max="5893" width="10.85546875" customWidth="1"/>
    <col min="5894" max="5894" width="17.42578125" customWidth="1"/>
    <col min="5895" max="5895" width="18.42578125" customWidth="1"/>
    <col min="5896" max="5896" width="17.5703125" customWidth="1"/>
    <col min="5897" max="5897" width="5.42578125" customWidth="1"/>
    <col min="6145" max="6145" width="50.7109375" customWidth="1"/>
    <col min="6146" max="6146" width="10" bestFit="1" customWidth="1"/>
    <col min="6147" max="6148" width="9.42578125" bestFit="1" customWidth="1"/>
    <col min="6149" max="6149" width="10.85546875" customWidth="1"/>
    <col min="6150" max="6150" width="17.42578125" customWidth="1"/>
    <col min="6151" max="6151" width="18.42578125" customWidth="1"/>
    <col min="6152" max="6152" width="17.5703125" customWidth="1"/>
    <col min="6153" max="6153" width="5.42578125" customWidth="1"/>
    <col min="6401" max="6401" width="50.7109375" customWidth="1"/>
    <col min="6402" max="6402" width="10" bestFit="1" customWidth="1"/>
    <col min="6403" max="6404" width="9.42578125" bestFit="1" customWidth="1"/>
    <col min="6405" max="6405" width="10.85546875" customWidth="1"/>
    <col min="6406" max="6406" width="17.42578125" customWidth="1"/>
    <col min="6407" max="6407" width="18.42578125" customWidth="1"/>
    <col min="6408" max="6408" width="17.5703125" customWidth="1"/>
    <col min="6409" max="6409" width="5.42578125" customWidth="1"/>
    <col min="6657" max="6657" width="50.7109375" customWidth="1"/>
    <col min="6658" max="6658" width="10" bestFit="1" customWidth="1"/>
    <col min="6659" max="6660" width="9.42578125" bestFit="1" customWidth="1"/>
    <col min="6661" max="6661" width="10.85546875" customWidth="1"/>
    <col min="6662" max="6662" width="17.42578125" customWidth="1"/>
    <col min="6663" max="6663" width="18.42578125" customWidth="1"/>
    <col min="6664" max="6664" width="17.5703125" customWidth="1"/>
    <col min="6665" max="6665" width="5.42578125" customWidth="1"/>
    <col min="6913" max="6913" width="50.7109375" customWidth="1"/>
    <col min="6914" max="6914" width="10" bestFit="1" customWidth="1"/>
    <col min="6915" max="6916" width="9.42578125" bestFit="1" customWidth="1"/>
    <col min="6917" max="6917" width="10.85546875" customWidth="1"/>
    <col min="6918" max="6918" width="17.42578125" customWidth="1"/>
    <col min="6919" max="6919" width="18.42578125" customWidth="1"/>
    <col min="6920" max="6920" width="17.5703125" customWidth="1"/>
    <col min="6921" max="6921" width="5.42578125" customWidth="1"/>
    <col min="7169" max="7169" width="50.7109375" customWidth="1"/>
    <col min="7170" max="7170" width="10" bestFit="1" customWidth="1"/>
    <col min="7171" max="7172" width="9.42578125" bestFit="1" customWidth="1"/>
    <col min="7173" max="7173" width="10.85546875" customWidth="1"/>
    <col min="7174" max="7174" width="17.42578125" customWidth="1"/>
    <col min="7175" max="7175" width="18.42578125" customWidth="1"/>
    <col min="7176" max="7176" width="17.5703125" customWidth="1"/>
    <col min="7177" max="7177" width="5.42578125" customWidth="1"/>
    <col min="7425" max="7425" width="50.7109375" customWidth="1"/>
    <col min="7426" max="7426" width="10" bestFit="1" customWidth="1"/>
    <col min="7427" max="7428" width="9.42578125" bestFit="1" customWidth="1"/>
    <col min="7429" max="7429" width="10.85546875" customWidth="1"/>
    <col min="7430" max="7430" width="17.42578125" customWidth="1"/>
    <col min="7431" max="7431" width="18.42578125" customWidth="1"/>
    <col min="7432" max="7432" width="17.5703125" customWidth="1"/>
    <col min="7433" max="7433" width="5.42578125" customWidth="1"/>
    <col min="7681" max="7681" width="50.7109375" customWidth="1"/>
    <col min="7682" max="7682" width="10" bestFit="1" customWidth="1"/>
    <col min="7683" max="7684" width="9.42578125" bestFit="1" customWidth="1"/>
    <col min="7685" max="7685" width="10.85546875" customWidth="1"/>
    <col min="7686" max="7686" width="17.42578125" customWidth="1"/>
    <col min="7687" max="7687" width="18.42578125" customWidth="1"/>
    <col min="7688" max="7688" width="17.5703125" customWidth="1"/>
    <col min="7689" max="7689" width="5.42578125" customWidth="1"/>
    <col min="7937" max="7937" width="50.7109375" customWidth="1"/>
    <col min="7938" max="7938" width="10" bestFit="1" customWidth="1"/>
    <col min="7939" max="7940" width="9.42578125" bestFit="1" customWidth="1"/>
    <col min="7941" max="7941" width="10.85546875" customWidth="1"/>
    <col min="7942" max="7942" width="17.42578125" customWidth="1"/>
    <col min="7943" max="7943" width="18.42578125" customWidth="1"/>
    <col min="7944" max="7944" width="17.5703125" customWidth="1"/>
    <col min="7945" max="7945" width="5.42578125" customWidth="1"/>
    <col min="8193" max="8193" width="50.7109375" customWidth="1"/>
    <col min="8194" max="8194" width="10" bestFit="1" customWidth="1"/>
    <col min="8195" max="8196" width="9.42578125" bestFit="1" customWidth="1"/>
    <col min="8197" max="8197" width="10.85546875" customWidth="1"/>
    <col min="8198" max="8198" width="17.42578125" customWidth="1"/>
    <col min="8199" max="8199" width="18.42578125" customWidth="1"/>
    <col min="8200" max="8200" width="17.5703125" customWidth="1"/>
    <col min="8201" max="8201" width="5.42578125" customWidth="1"/>
    <col min="8449" max="8449" width="50.7109375" customWidth="1"/>
    <col min="8450" max="8450" width="10" bestFit="1" customWidth="1"/>
    <col min="8451" max="8452" width="9.42578125" bestFit="1" customWidth="1"/>
    <col min="8453" max="8453" width="10.85546875" customWidth="1"/>
    <col min="8454" max="8454" width="17.42578125" customWidth="1"/>
    <col min="8455" max="8455" width="18.42578125" customWidth="1"/>
    <col min="8456" max="8456" width="17.5703125" customWidth="1"/>
    <col min="8457" max="8457" width="5.42578125" customWidth="1"/>
    <col min="8705" max="8705" width="50.7109375" customWidth="1"/>
    <col min="8706" max="8706" width="10" bestFit="1" customWidth="1"/>
    <col min="8707" max="8708" width="9.42578125" bestFit="1" customWidth="1"/>
    <col min="8709" max="8709" width="10.85546875" customWidth="1"/>
    <col min="8710" max="8710" width="17.42578125" customWidth="1"/>
    <col min="8711" max="8711" width="18.42578125" customWidth="1"/>
    <col min="8712" max="8712" width="17.5703125" customWidth="1"/>
    <col min="8713" max="8713" width="5.42578125" customWidth="1"/>
    <col min="8961" max="8961" width="50.7109375" customWidth="1"/>
    <col min="8962" max="8962" width="10" bestFit="1" customWidth="1"/>
    <col min="8963" max="8964" width="9.42578125" bestFit="1" customWidth="1"/>
    <col min="8965" max="8965" width="10.85546875" customWidth="1"/>
    <col min="8966" max="8966" width="17.42578125" customWidth="1"/>
    <col min="8967" max="8967" width="18.42578125" customWidth="1"/>
    <col min="8968" max="8968" width="17.5703125" customWidth="1"/>
    <col min="8969" max="8969" width="5.42578125" customWidth="1"/>
    <col min="9217" max="9217" width="50.7109375" customWidth="1"/>
    <col min="9218" max="9218" width="10" bestFit="1" customWidth="1"/>
    <col min="9219" max="9220" width="9.42578125" bestFit="1" customWidth="1"/>
    <col min="9221" max="9221" width="10.85546875" customWidth="1"/>
    <col min="9222" max="9222" width="17.42578125" customWidth="1"/>
    <col min="9223" max="9223" width="18.42578125" customWidth="1"/>
    <col min="9224" max="9224" width="17.5703125" customWidth="1"/>
    <col min="9225" max="9225" width="5.42578125" customWidth="1"/>
    <col min="9473" max="9473" width="50.7109375" customWidth="1"/>
    <col min="9474" max="9474" width="10" bestFit="1" customWidth="1"/>
    <col min="9475" max="9476" width="9.42578125" bestFit="1" customWidth="1"/>
    <col min="9477" max="9477" width="10.85546875" customWidth="1"/>
    <col min="9478" max="9478" width="17.42578125" customWidth="1"/>
    <col min="9479" max="9479" width="18.42578125" customWidth="1"/>
    <col min="9480" max="9480" width="17.5703125" customWidth="1"/>
    <col min="9481" max="9481" width="5.42578125" customWidth="1"/>
    <col min="9729" max="9729" width="50.7109375" customWidth="1"/>
    <col min="9730" max="9730" width="10" bestFit="1" customWidth="1"/>
    <col min="9731" max="9732" width="9.42578125" bestFit="1" customWidth="1"/>
    <col min="9733" max="9733" width="10.85546875" customWidth="1"/>
    <col min="9734" max="9734" width="17.42578125" customWidth="1"/>
    <col min="9735" max="9735" width="18.42578125" customWidth="1"/>
    <col min="9736" max="9736" width="17.5703125" customWidth="1"/>
    <col min="9737" max="9737" width="5.42578125" customWidth="1"/>
    <col min="9985" max="9985" width="50.7109375" customWidth="1"/>
    <col min="9986" max="9986" width="10" bestFit="1" customWidth="1"/>
    <col min="9987" max="9988" width="9.42578125" bestFit="1" customWidth="1"/>
    <col min="9989" max="9989" width="10.85546875" customWidth="1"/>
    <col min="9990" max="9990" width="17.42578125" customWidth="1"/>
    <col min="9991" max="9991" width="18.42578125" customWidth="1"/>
    <col min="9992" max="9992" width="17.5703125" customWidth="1"/>
    <col min="9993" max="9993" width="5.42578125" customWidth="1"/>
    <col min="10241" max="10241" width="50.7109375" customWidth="1"/>
    <col min="10242" max="10242" width="10" bestFit="1" customWidth="1"/>
    <col min="10243" max="10244" width="9.42578125" bestFit="1" customWidth="1"/>
    <col min="10245" max="10245" width="10.85546875" customWidth="1"/>
    <col min="10246" max="10246" width="17.42578125" customWidth="1"/>
    <col min="10247" max="10247" width="18.42578125" customWidth="1"/>
    <col min="10248" max="10248" width="17.5703125" customWidth="1"/>
    <col min="10249" max="10249" width="5.42578125" customWidth="1"/>
    <col min="10497" max="10497" width="50.7109375" customWidth="1"/>
    <col min="10498" max="10498" width="10" bestFit="1" customWidth="1"/>
    <col min="10499" max="10500" width="9.42578125" bestFit="1" customWidth="1"/>
    <col min="10501" max="10501" width="10.85546875" customWidth="1"/>
    <col min="10502" max="10502" width="17.42578125" customWidth="1"/>
    <col min="10503" max="10503" width="18.42578125" customWidth="1"/>
    <col min="10504" max="10504" width="17.5703125" customWidth="1"/>
    <col min="10505" max="10505" width="5.42578125" customWidth="1"/>
    <col min="10753" max="10753" width="50.7109375" customWidth="1"/>
    <col min="10754" max="10754" width="10" bestFit="1" customWidth="1"/>
    <col min="10755" max="10756" width="9.42578125" bestFit="1" customWidth="1"/>
    <col min="10757" max="10757" width="10.85546875" customWidth="1"/>
    <col min="10758" max="10758" width="17.42578125" customWidth="1"/>
    <col min="10759" max="10759" width="18.42578125" customWidth="1"/>
    <col min="10760" max="10760" width="17.5703125" customWidth="1"/>
    <col min="10761" max="10761" width="5.42578125" customWidth="1"/>
    <col min="11009" max="11009" width="50.7109375" customWidth="1"/>
    <col min="11010" max="11010" width="10" bestFit="1" customWidth="1"/>
    <col min="11011" max="11012" width="9.42578125" bestFit="1" customWidth="1"/>
    <col min="11013" max="11013" width="10.85546875" customWidth="1"/>
    <col min="11014" max="11014" width="17.42578125" customWidth="1"/>
    <col min="11015" max="11015" width="18.42578125" customWidth="1"/>
    <col min="11016" max="11016" width="17.5703125" customWidth="1"/>
    <col min="11017" max="11017" width="5.42578125" customWidth="1"/>
    <col min="11265" max="11265" width="50.7109375" customWidth="1"/>
    <col min="11266" max="11266" width="10" bestFit="1" customWidth="1"/>
    <col min="11267" max="11268" width="9.42578125" bestFit="1" customWidth="1"/>
    <col min="11269" max="11269" width="10.85546875" customWidth="1"/>
    <col min="11270" max="11270" width="17.42578125" customWidth="1"/>
    <col min="11271" max="11271" width="18.42578125" customWidth="1"/>
    <col min="11272" max="11272" width="17.5703125" customWidth="1"/>
    <col min="11273" max="11273" width="5.42578125" customWidth="1"/>
    <col min="11521" max="11521" width="50.7109375" customWidth="1"/>
    <col min="11522" max="11522" width="10" bestFit="1" customWidth="1"/>
    <col min="11523" max="11524" width="9.42578125" bestFit="1" customWidth="1"/>
    <col min="11525" max="11525" width="10.85546875" customWidth="1"/>
    <col min="11526" max="11526" width="17.42578125" customWidth="1"/>
    <col min="11527" max="11527" width="18.42578125" customWidth="1"/>
    <col min="11528" max="11528" width="17.5703125" customWidth="1"/>
    <col min="11529" max="11529" width="5.42578125" customWidth="1"/>
    <col min="11777" max="11777" width="50.7109375" customWidth="1"/>
    <col min="11778" max="11778" width="10" bestFit="1" customWidth="1"/>
    <col min="11779" max="11780" width="9.42578125" bestFit="1" customWidth="1"/>
    <col min="11781" max="11781" width="10.85546875" customWidth="1"/>
    <col min="11782" max="11782" width="17.42578125" customWidth="1"/>
    <col min="11783" max="11783" width="18.42578125" customWidth="1"/>
    <col min="11784" max="11784" width="17.5703125" customWidth="1"/>
    <col min="11785" max="11785" width="5.42578125" customWidth="1"/>
    <col min="12033" max="12033" width="50.7109375" customWidth="1"/>
    <col min="12034" max="12034" width="10" bestFit="1" customWidth="1"/>
    <col min="12035" max="12036" width="9.42578125" bestFit="1" customWidth="1"/>
    <col min="12037" max="12037" width="10.85546875" customWidth="1"/>
    <col min="12038" max="12038" width="17.42578125" customWidth="1"/>
    <col min="12039" max="12039" width="18.42578125" customWidth="1"/>
    <col min="12040" max="12040" width="17.5703125" customWidth="1"/>
    <col min="12041" max="12041" width="5.42578125" customWidth="1"/>
    <col min="12289" max="12289" width="50.7109375" customWidth="1"/>
    <col min="12290" max="12290" width="10" bestFit="1" customWidth="1"/>
    <col min="12291" max="12292" width="9.42578125" bestFit="1" customWidth="1"/>
    <col min="12293" max="12293" width="10.85546875" customWidth="1"/>
    <col min="12294" max="12294" width="17.42578125" customWidth="1"/>
    <col min="12295" max="12295" width="18.42578125" customWidth="1"/>
    <col min="12296" max="12296" width="17.5703125" customWidth="1"/>
    <col min="12297" max="12297" width="5.42578125" customWidth="1"/>
    <col min="12545" max="12545" width="50.7109375" customWidth="1"/>
    <col min="12546" max="12546" width="10" bestFit="1" customWidth="1"/>
    <col min="12547" max="12548" width="9.42578125" bestFit="1" customWidth="1"/>
    <col min="12549" max="12549" width="10.85546875" customWidth="1"/>
    <col min="12550" max="12550" width="17.42578125" customWidth="1"/>
    <col min="12551" max="12551" width="18.42578125" customWidth="1"/>
    <col min="12552" max="12552" width="17.5703125" customWidth="1"/>
    <col min="12553" max="12553" width="5.42578125" customWidth="1"/>
    <col min="12801" max="12801" width="50.7109375" customWidth="1"/>
    <col min="12802" max="12802" width="10" bestFit="1" customWidth="1"/>
    <col min="12803" max="12804" width="9.42578125" bestFit="1" customWidth="1"/>
    <col min="12805" max="12805" width="10.85546875" customWidth="1"/>
    <col min="12806" max="12806" width="17.42578125" customWidth="1"/>
    <col min="12807" max="12807" width="18.42578125" customWidth="1"/>
    <col min="12808" max="12808" width="17.5703125" customWidth="1"/>
    <col min="12809" max="12809" width="5.42578125" customWidth="1"/>
    <col min="13057" max="13057" width="50.7109375" customWidth="1"/>
    <col min="13058" max="13058" width="10" bestFit="1" customWidth="1"/>
    <col min="13059" max="13060" width="9.42578125" bestFit="1" customWidth="1"/>
    <col min="13061" max="13061" width="10.85546875" customWidth="1"/>
    <col min="13062" max="13062" width="17.42578125" customWidth="1"/>
    <col min="13063" max="13063" width="18.42578125" customWidth="1"/>
    <col min="13064" max="13064" width="17.5703125" customWidth="1"/>
    <col min="13065" max="13065" width="5.42578125" customWidth="1"/>
    <col min="13313" max="13313" width="50.7109375" customWidth="1"/>
    <col min="13314" max="13314" width="10" bestFit="1" customWidth="1"/>
    <col min="13315" max="13316" width="9.42578125" bestFit="1" customWidth="1"/>
    <col min="13317" max="13317" width="10.85546875" customWidth="1"/>
    <col min="13318" max="13318" width="17.42578125" customWidth="1"/>
    <col min="13319" max="13319" width="18.42578125" customWidth="1"/>
    <col min="13320" max="13320" width="17.5703125" customWidth="1"/>
    <col min="13321" max="13321" width="5.42578125" customWidth="1"/>
    <col min="13569" max="13569" width="50.7109375" customWidth="1"/>
    <col min="13570" max="13570" width="10" bestFit="1" customWidth="1"/>
    <col min="13571" max="13572" width="9.42578125" bestFit="1" customWidth="1"/>
    <col min="13573" max="13573" width="10.85546875" customWidth="1"/>
    <col min="13574" max="13574" width="17.42578125" customWidth="1"/>
    <col min="13575" max="13575" width="18.42578125" customWidth="1"/>
    <col min="13576" max="13576" width="17.5703125" customWidth="1"/>
    <col min="13577" max="13577" width="5.42578125" customWidth="1"/>
    <col min="13825" max="13825" width="50.7109375" customWidth="1"/>
    <col min="13826" max="13826" width="10" bestFit="1" customWidth="1"/>
    <col min="13827" max="13828" width="9.42578125" bestFit="1" customWidth="1"/>
    <col min="13829" max="13829" width="10.85546875" customWidth="1"/>
    <col min="13830" max="13830" width="17.42578125" customWidth="1"/>
    <col min="13831" max="13831" width="18.42578125" customWidth="1"/>
    <col min="13832" max="13832" width="17.5703125" customWidth="1"/>
    <col min="13833" max="13833" width="5.42578125" customWidth="1"/>
    <col min="14081" max="14081" width="50.7109375" customWidth="1"/>
    <col min="14082" max="14082" width="10" bestFit="1" customWidth="1"/>
    <col min="14083" max="14084" width="9.42578125" bestFit="1" customWidth="1"/>
    <col min="14085" max="14085" width="10.85546875" customWidth="1"/>
    <col min="14086" max="14086" width="17.42578125" customWidth="1"/>
    <col min="14087" max="14087" width="18.42578125" customWidth="1"/>
    <col min="14088" max="14088" width="17.5703125" customWidth="1"/>
    <col min="14089" max="14089" width="5.42578125" customWidth="1"/>
    <col min="14337" max="14337" width="50.7109375" customWidth="1"/>
    <col min="14338" max="14338" width="10" bestFit="1" customWidth="1"/>
    <col min="14339" max="14340" width="9.42578125" bestFit="1" customWidth="1"/>
    <col min="14341" max="14341" width="10.85546875" customWidth="1"/>
    <col min="14342" max="14342" width="17.42578125" customWidth="1"/>
    <col min="14343" max="14343" width="18.42578125" customWidth="1"/>
    <col min="14344" max="14344" width="17.5703125" customWidth="1"/>
    <col min="14345" max="14345" width="5.42578125" customWidth="1"/>
    <col min="14593" max="14593" width="50.7109375" customWidth="1"/>
    <col min="14594" max="14594" width="10" bestFit="1" customWidth="1"/>
    <col min="14595" max="14596" width="9.42578125" bestFit="1" customWidth="1"/>
    <col min="14597" max="14597" width="10.85546875" customWidth="1"/>
    <col min="14598" max="14598" width="17.42578125" customWidth="1"/>
    <col min="14599" max="14599" width="18.42578125" customWidth="1"/>
    <col min="14600" max="14600" width="17.5703125" customWidth="1"/>
    <col min="14601" max="14601" width="5.42578125" customWidth="1"/>
    <col min="14849" max="14849" width="50.7109375" customWidth="1"/>
    <col min="14850" max="14850" width="10" bestFit="1" customWidth="1"/>
    <col min="14851" max="14852" width="9.42578125" bestFit="1" customWidth="1"/>
    <col min="14853" max="14853" width="10.85546875" customWidth="1"/>
    <col min="14854" max="14854" width="17.42578125" customWidth="1"/>
    <col min="14855" max="14855" width="18.42578125" customWidth="1"/>
    <col min="14856" max="14856" width="17.5703125" customWidth="1"/>
    <col min="14857" max="14857" width="5.42578125" customWidth="1"/>
    <col min="15105" max="15105" width="50.7109375" customWidth="1"/>
    <col min="15106" max="15106" width="10" bestFit="1" customWidth="1"/>
    <col min="15107" max="15108" width="9.42578125" bestFit="1" customWidth="1"/>
    <col min="15109" max="15109" width="10.85546875" customWidth="1"/>
    <col min="15110" max="15110" width="17.42578125" customWidth="1"/>
    <col min="15111" max="15111" width="18.42578125" customWidth="1"/>
    <col min="15112" max="15112" width="17.5703125" customWidth="1"/>
    <col min="15113" max="15113" width="5.42578125" customWidth="1"/>
    <col min="15361" max="15361" width="50.7109375" customWidth="1"/>
    <col min="15362" max="15362" width="10" bestFit="1" customWidth="1"/>
    <col min="15363" max="15364" width="9.42578125" bestFit="1" customWidth="1"/>
    <col min="15365" max="15365" width="10.85546875" customWidth="1"/>
    <col min="15366" max="15366" width="17.42578125" customWidth="1"/>
    <col min="15367" max="15367" width="18.42578125" customWidth="1"/>
    <col min="15368" max="15368" width="17.5703125" customWidth="1"/>
    <col min="15369" max="15369" width="5.42578125" customWidth="1"/>
    <col min="15617" max="15617" width="50.7109375" customWidth="1"/>
    <col min="15618" max="15618" width="10" bestFit="1" customWidth="1"/>
    <col min="15619" max="15620" width="9.42578125" bestFit="1" customWidth="1"/>
    <col min="15621" max="15621" width="10.85546875" customWidth="1"/>
    <col min="15622" max="15622" width="17.42578125" customWidth="1"/>
    <col min="15623" max="15623" width="18.42578125" customWidth="1"/>
    <col min="15624" max="15624" width="17.5703125" customWidth="1"/>
    <col min="15625" max="15625" width="5.42578125" customWidth="1"/>
    <col min="15873" max="15873" width="50.7109375" customWidth="1"/>
    <col min="15874" max="15874" width="10" bestFit="1" customWidth="1"/>
    <col min="15875" max="15876" width="9.42578125" bestFit="1" customWidth="1"/>
    <col min="15877" max="15877" width="10.85546875" customWidth="1"/>
    <col min="15878" max="15878" width="17.42578125" customWidth="1"/>
    <col min="15879" max="15879" width="18.42578125" customWidth="1"/>
    <col min="15880" max="15880" width="17.5703125" customWidth="1"/>
    <col min="15881" max="15881" width="5.42578125" customWidth="1"/>
    <col min="16129" max="16129" width="50.7109375" customWidth="1"/>
    <col min="16130" max="16130" width="10" bestFit="1" customWidth="1"/>
    <col min="16131" max="16132" width="9.42578125" bestFit="1" customWidth="1"/>
    <col min="16133" max="16133" width="10.85546875" customWidth="1"/>
    <col min="16134" max="16134" width="17.42578125" customWidth="1"/>
    <col min="16135" max="16135" width="18.42578125" customWidth="1"/>
    <col min="16136" max="16136" width="17.5703125" customWidth="1"/>
    <col min="16137" max="16137" width="5.42578125" customWidth="1"/>
  </cols>
  <sheetData>
    <row r="1" spans="1:12" ht="23.25" x14ac:dyDescent="0.35">
      <c r="A1" s="1" t="s">
        <v>39</v>
      </c>
      <c r="B1" s="2"/>
      <c r="C1" s="2"/>
      <c r="D1" s="2"/>
      <c r="E1" s="2"/>
      <c r="F1" s="2"/>
      <c r="G1" s="3"/>
      <c r="H1" s="4"/>
      <c r="I1" s="5"/>
    </row>
    <row r="2" spans="1:12" ht="20.25" x14ac:dyDescent="0.25">
      <c r="A2" s="6" t="s">
        <v>0</v>
      </c>
      <c r="B2" s="7"/>
      <c r="C2" s="7"/>
      <c r="D2" s="7"/>
      <c r="E2" s="7"/>
      <c r="F2" s="7"/>
      <c r="G2" s="7"/>
      <c r="H2" s="7"/>
      <c r="I2" s="8"/>
    </row>
    <row r="3" spans="1:12" ht="25.5" x14ac:dyDescent="0.2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1"/>
    </row>
    <row r="4" spans="1:12" x14ac:dyDescent="0.25">
      <c r="A4" s="12" t="s">
        <v>9</v>
      </c>
      <c r="B4" s="13">
        <v>1.5</v>
      </c>
      <c r="C4" s="13">
        <v>1.36</v>
      </c>
      <c r="D4" s="13">
        <v>1.22</v>
      </c>
      <c r="E4" s="14">
        <v>48.549100000000003</v>
      </c>
      <c r="F4" s="15">
        <f>B4*E4</f>
        <v>72.823650000000001</v>
      </c>
      <c r="G4" s="15">
        <f>C4*E4</f>
        <v>66.026776000000012</v>
      </c>
      <c r="H4" s="15">
        <f>D4*E4</f>
        <v>59.229902000000003</v>
      </c>
      <c r="I4" s="16"/>
    </row>
    <row r="5" spans="1:12" x14ac:dyDescent="0.25">
      <c r="A5" s="12" t="s">
        <v>10</v>
      </c>
      <c r="B5" s="13">
        <v>1</v>
      </c>
      <c r="C5" s="13">
        <v>0.92</v>
      </c>
      <c r="D5" s="13">
        <v>0.8</v>
      </c>
      <c r="E5" s="14">
        <v>48.549100000000003</v>
      </c>
      <c r="F5" s="15">
        <f t="shared" ref="F5:F22" si="0">B5*E5</f>
        <v>48.549100000000003</v>
      </c>
      <c r="G5" s="15">
        <f t="shared" ref="G5:G22" si="1">C5*E5</f>
        <v>44.665172000000005</v>
      </c>
      <c r="H5" s="15">
        <f t="shared" ref="H5:H22" si="2">D5*E5</f>
        <v>38.839280000000002</v>
      </c>
      <c r="I5" s="16"/>
    </row>
    <row r="6" spans="1:12" x14ac:dyDescent="0.25">
      <c r="A6" s="12" t="s">
        <v>11</v>
      </c>
      <c r="B6" s="13">
        <v>0.7</v>
      </c>
      <c r="C6" s="13">
        <v>0.6</v>
      </c>
      <c r="D6" s="13">
        <v>0.5</v>
      </c>
      <c r="E6" s="14">
        <v>48.549100000000003</v>
      </c>
      <c r="F6" s="15">
        <f t="shared" si="0"/>
        <v>33.984369999999998</v>
      </c>
      <c r="G6" s="15">
        <f t="shared" si="1"/>
        <v>29.129460000000002</v>
      </c>
      <c r="H6" s="15">
        <f t="shared" si="2"/>
        <v>24.274550000000001</v>
      </c>
      <c r="I6" s="16"/>
      <c r="L6" s="17"/>
    </row>
    <row r="7" spans="1:12" x14ac:dyDescent="0.25">
      <c r="A7" s="12" t="s">
        <v>12</v>
      </c>
      <c r="B7" s="13">
        <v>3</v>
      </c>
      <c r="C7" s="13">
        <v>2.7</v>
      </c>
      <c r="D7" s="13">
        <v>2.4</v>
      </c>
      <c r="E7" s="14">
        <v>48.549100000000003</v>
      </c>
      <c r="F7" s="15">
        <f t="shared" si="0"/>
        <v>145.6473</v>
      </c>
      <c r="G7" s="15">
        <f t="shared" si="1"/>
        <v>131.08257</v>
      </c>
      <c r="H7" s="15">
        <f t="shared" si="2"/>
        <v>116.51784000000001</v>
      </c>
      <c r="I7" s="16"/>
    </row>
    <row r="8" spans="1:12" x14ac:dyDescent="0.25">
      <c r="A8" s="12" t="s">
        <v>13</v>
      </c>
      <c r="B8" s="13">
        <v>1.5</v>
      </c>
      <c r="C8" s="13">
        <v>1.36</v>
      </c>
      <c r="D8" s="13">
        <v>1.22</v>
      </c>
      <c r="E8" s="14">
        <v>48.549100000000003</v>
      </c>
      <c r="F8" s="15">
        <f t="shared" si="0"/>
        <v>72.823650000000001</v>
      </c>
      <c r="G8" s="15">
        <f t="shared" si="1"/>
        <v>66.026776000000012</v>
      </c>
      <c r="H8" s="15">
        <f t="shared" si="2"/>
        <v>59.229902000000003</v>
      </c>
      <c r="I8" s="16"/>
    </row>
    <row r="9" spans="1:12" x14ac:dyDescent="0.25">
      <c r="A9" s="12" t="s">
        <v>42</v>
      </c>
      <c r="B9" s="13">
        <v>3</v>
      </c>
      <c r="C9" s="13">
        <v>2.7</v>
      </c>
      <c r="D9" s="13">
        <v>2.4</v>
      </c>
      <c r="E9" s="14">
        <v>48.549100000000003</v>
      </c>
      <c r="F9" s="15">
        <f t="shared" si="0"/>
        <v>145.6473</v>
      </c>
      <c r="G9" s="15">
        <f t="shared" si="1"/>
        <v>131.08257</v>
      </c>
      <c r="H9" s="15">
        <f t="shared" si="2"/>
        <v>116.51784000000001</v>
      </c>
      <c r="I9" s="16"/>
    </row>
    <row r="10" spans="1:12" x14ac:dyDescent="0.25">
      <c r="A10" s="12" t="s">
        <v>15</v>
      </c>
      <c r="B10" s="13">
        <v>2.5</v>
      </c>
      <c r="C10" s="13">
        <v>2.2999999999999998</v>
      </c>
      <c r="D10" s="13">
        <v>2.2000000000000002</v>
      </c>
      <c r="E10" s="14">
        <v>48.549100000000003</v>
      </c>
      <c r="F10" s="15">
        <f t="shared" si="0"/>
        <v>121.37275000000001</v>
      </c>
      <c r="G10" s="15">
        <f t="shared" si="1"/>
        <v>111.66293</v>
      </c>
      <c r="H10" s="15">
        <f t="shared" si="2"/>
        <v>106.80802000000001</v>
      </c>
      <c r="I10" s="16"/>
    </row>
    <row r="11" spans="1:12" x14ac:dyDescent="0.25">
      <c r="A11" s="12" t="s">
        <v>16</v>
      </c>
      <c r="B11" s="13">
        <v>2.5</v>
      </c>
      <c r="C11" s="13">
        <v>2.2999999999999998</v>
      </c>
      <c r="D11" s="13">
        <v>2.2000000000000002</v>
      </c>
      <c r="E11" s="14">
        <v>48.549100000000003</v>
      </c>
      <c r="F11" s="15">
        <f t="shared" si="0"/>
        <v>121.37275000000001</v>
      </c>
      <c r="G11" s="15">
        <f t="shared" si="1"/>
        <v>111.66293</v>
      </c>
      <c r="H11" s="15">
        <f t="shared" si="2"/>
        <v>106.80802000000001</v>
      </c>
      <c r="I11" s="16"/>
    </row>
    <row r="12" spans="1:12" x14ac:dyDescent="0.25">
      <c r="A12" s="12" t="s">
        <v>17</v>
      </c>
      <c r="B12" s="13">
        <v>1</v>
      </c>
      <c r="C12" s="13">
        <v>0.92</v>
      </c>
      <c r="D12" s="13">
        <v>0.8</v>
      </c>
      <c r="E12" s="14">
        <v>48.549100000000003</v>
      </c>
      <c r="F12" s="15">
        <f t="shared" si="0"/>
        <v>48.549100000000003</v>
      </c>
      <c r="G12" s="15">
        <f t="shared" si="1"/>
        <v>44.665172000000005</v>
      </c>
      <c r="H12" s="15">
        <f t="shared" si="2"/>
        <v>38.839280000000002</v>
      </c>
      <c r="I12" s="16"/>
    </row>
    <row r="13" spans="1:12" x14ac:dyDescent="0.25">
      <c r="A13" s="12" t="s">
        <v>18</v>
      </c>
      <c r="B13" s="13">
        <v>2.5</v>
      </c>
      <c r="C13" s="13">
        <v>2.2999999999999998</v>
      </c>
      <c r="D13" s="13">
        <v>2.2000000000000002</v>
      </c>
      <c r="E13" s="14">
        <v>48.549100000000003</v>
      </c>
      <c r="F13" s="15">
        <f t="shared" si="0"/>
        <v>121.37275000000001</v>
      </c>
      <c r="G13" s="15">
        <f t="shared" si="1"/>
        <v>111.66293</v>
      </c>
      <c r="H13" s="15">
        <f t="shared" si="2"/>
        <v>106.80802000000001</v>
      </c>
      <c r="I13" s="16"/>
    </row>
    <row r="14" spans="1:12" x14ac:dyDescent="0.25">
      <c r="A14" s="25" t="s">
        <v>43</v>
      </c>
      <c r="B14" s="13">
        <v>1</v>
      </c>
      <c r="C14" s="13">
        <v>0.92</v>
      </c>
      <c r="D14" s="13">
        <v>0.8</v>
      </c>
      <c r="E14" s="14">
        <v>48.549100000000003</v>
      </c>
      <c r="F14" s="15">
        <f t="shared" si="0"/>
        <v>48.549100000000003</v>
      </c>
      <c r="G14" s="15">
        <f t="shared" si="1"/>
        <v>44.665172000000005</v>
      </c>
      <c r="H14" s="15">
        <f t="shared" si="2"/>
        <v>38.839280000000002</v>
      </c>
      <c r="I14" s="16"/>
    </row>
    <row r="15" spans="1:12" x14ac:dyDescent="0.25">
      <c r="A15" s="12" t="s">
        <v>19</v>
      </c>
      <c r="B15" s="13">
        <v>0.8</v>
      </c>
      <c r="C15" s="13">
        <v>0.74</v>
      </c>
      <c r="D15" s="13">
        <v>0.64</v>
      </c>
      <c r="E15" s="14">
        <v>48.549100000000003</v>
      </c>
      <c r="F15" s="15">
        <f t="shared" si="0"/>
        <v>38.839280000000002</v>
      </c>
      <c r="G15" s="15">
        <f t="shared" si="1"/>
        <v>35.926334000000004</v>
      </c>
      <c r="H15" s="15">
        <f t="shared" si="2"/>
        <v>31.071424000000004</v>
      </c>
      <c r="I15" s="16"/>
    </row>
    <row r="16" spans="1:12" x14ac:dyDescent="0.25">
      <c r="A16" s="18" t="s">
        <v>20</v>
      </c>
      <c r="B16" s="13">
        <v>1</v>
      </c>
      <c r="C16" s="13">
        <v>0.92</v>
      </c>
      <c r="D16" s="13">
        <v>0.8</v>
      </c>
      <c r="E16" s="14">
        <v>48.549100000000003</v>
      </c>
      <c r="F16" s="15">
        <f t="shared" si="0"/>
        <v>48.549100000000003</v>
      </c>
      <c r="G16" s="15">
        <f t="shared" si="1"/>
        <v>44.665172000000005</v>
      </c>
      <c r="H16" s="15">
        <f t="shared" si="2"/>
        <v>38.839280000000002</v>
      </c>
      <c r="I16" s="16"/>
    </row>
    <row r="17" spans="1:12" x14ac:dyDescent="0.25">
      <c r="A17" s="12" t="s">
        <v>21</v>
      </c>
      <c r="B17" s="13">
        <v>1</v>
      </c>
      <c r="C17" s="13">
        <v>0.92</v>
      </c>
      <c r="D17" s="13">
        <v>0.8</v>
      </c>
      <c r="E17" s="14">
        <v>48.549100000000003</v>
      </c>
      <c r="F17" s="15">
        <f t="shared" si="0"/>
        <v>48.549100000000003</v>
      </c>
      <c r="G17" s="15">
        <f t="shared" si="1"/>
        <v>44.665172000000005</v>
      </c>
      <c r="H17" s="15">
        <f t="shared" si="2"/>
        <v>38.839280000000002</v>
      </c>
      <c r="I17" s="16"/>
    </row>
    <row r="18" spans="1:12" x14ac:dyDescent="0.25">
      <c r="A18" s="12" t="s">
        <v>22</v>
      </c>
      <c r="B18" s="13">
        <v>0.9</v>
      </c>
      <c r="C18" s="13">
        <v>0.82799999999999996</v>
      </c>
      <c r="D18" s="13">
        <v>0.72</v>
      </c>
      <c r="E18" s="14">
        <v>48.549100000000003</v>
      </c>
      <c r="F18" s="15">
        <f t="shared" si="0"/>
        <v>43.694190000000006</v>
      </c>
      <c r="G18" s="15">
        <f t="shared" si="1"/>
        <v>40.1986548</v>
      </c>
      <c r="H18" s="15">
        <f t="shared" si="2"/>
        <v>34.955351999999998</v>
      </c>
      <c r="I18" s="16"/>
    </row>
    <row r="19" spans="1:12" x14ac:dyDescent="0.25">
      <c r="A19" s="12" t="s">
        <v>23</v>
      </c>
      <c r="B19" s="13">
        <v>2</v>
      </c>
      <c r="C19" s="13">
        <v>1.8</v>
      </c>
      <c r="D19" s="13">
        <v>1.7</v>
      </c>
      <c r="E19" s="14">
        <v>48.549100000000003</v>
      </c>
      <c r="F19" s="15">
        <f t="shared" si="0"/>
        <v>97.098200000000006</v>
      </c>
      <c r="G19" s="15">
        <f t="shared" si="1"/>
        <v>87.388380000000012</v>
      </c>
      <c r="H19" s="15">
        <f t="shared" si="2"/>
        <v>82.533470000000008</v>
      </c>
      <c r="I19" s="16"/>
    </row>
    <row r="20" spans="1:12" x14ac:dyDescent="0.25">
      <c r="A20" s="12" t="s">
        <v>24</v>
      </c>
      <c r="B20" s="13">
        <v>0.7</v>
      </c>
      <c r="C20" s="13">
        <v>0.6</v>
      </c>
      <c r="D20" s="13">
        <v>0.5</v>
      </c>
      <c r="E20" s="14">
        <v>48.549100000000003</v>
      </c>
      <c r="F20" s="15">
        <f t="shared" si="0"/>
        <v>33.984369999999998</v>
      </c>
      <c r="G20" s="15">
        <f t="shared" si="1"/>
        <v>29.129460000000002</v>
      </c>
      <c r="H20" s="15">
        <f t="shared" si="2"/>
        <v>24.274550000000001</v>
      </c>
      <c r="I20" s="16"/>
      <c r="J20" s="17"/>
      <c r="K20" s="17"/>
      <c r="L20" s="17"/>
    </row>
    <row r="21" spans="1:12" x14ac:dyDescent="0.25">
      <c r="A21" s="12" t="s">
        <v>25</v>
      </c>
      <c r="B21" s="13">
        <f>0.7*0.5</f>
        <v>0.35</v>
      </c>
      <c r="C21" s="13">
        <f>0.6*0.5</f>
        <v>0.3</v>
      </c>
      <c r="D21" s="13">
        <f>0.5*0.5</f>
        <v>0.25</v>
      </c>
      <c r="E21" s="14">
        <v>48.549100000000003</v>
      </c>
      <c r="F21" s="15">
        <f t="shared" si="0"/>
        <v>16.992184999999999</v>
      </c>
      <c r="G21" s="15">
        <f t="shared" si="1"/>
        <v>14.564730000000001</v>
      </c>
      <c r="H21" s="15">
        <f t="shared" si="2"/>
        <v>12.137275000000001</v>
      </c>
      <c r="I21" s="16"/>
    </row>
    <row r="22" spans="1:12" x14ac:dyDescent="0.25">
      <c r="A22" s="12" t="s">
        <v>26</v>
      </c>
      <c r="B22" s="13">
        <v>1</v>
      </c>
      <c r="C22" s="13">
        <v>0.92</v>
      </c>
      <c r="D22" s="13">
        <v>0.8</v>
      </c>
      <c r="E22" s="14">
        <v>48.549100000000003</v>
      </c>
      <c r="F22" s="15">
        <f t="shared" si="0"/>
        <v>48.549100000000003</v>
      </c>
      <c r="G22" s="15">
        <f t="shared" si="1"/>
        <v>44.665172000000005</v>
      </c>
      <c r="H22" s="15">
        <f t="shared" si="2"/>
        <v>38.839280000000002</v>
      </c>
      <c r="I22" s="19"/>
    </row>
    <row r="23" spans="1:12" x14ac:dyDescent="0.25">
      <c r="A23" s="12" t="s">
        <v>27</v>
      </c>
      <c r="B23" s="20"/>
      <c r="C23" s="20"/>
      <c r="D23" s="20"/>
      <c r="E23" s="24">
        <v>1.5569999999999999</v>
      </c>
      <c r="F23" s="15"/>
      <c r="G23" s="15"/>
      <c r="H23" s="15"/>
      <c r="I23" s="21"/>
    </row>
    <row r="24" spans="1:12" ht="20.25" x14ac:dyDescent="0.25">
      <c r="A24" s="22" t="s">
        <v>28</v>
      </c>
      <c r="B24" s="23"/>
      <c r="C24" s="23"/>
      <c r="D24" s="23"/>
      <c r="E24" s="23"/>
      <c r="F24" s="23"/>
      <c r="G24" s="23"/>
      <c r="H24" s="23"/>
      <c r="I24" s="8"/>
    </row>
    <row r="25" spans="1:12" ht="38.25" x14ac:dyDescent="0.25">
      <c r="A25" s="9" t="s">
        <v>1</v>
      </c>
      <c r="B25" s="9" t="s">
        <v>2</v>
      </c>
      <c r="C25" s="9" t="s">
        <v>3</v>
      </c>
      <c r="D25" s="9" t="s">
        <v>4</v>
      </c>
      <c r="E25" s="9" t="s">
        <v>29</v>
      </c>
      <c r="F25" s="9" t="s">
        <v>6</v>
      </c>
      <c r="G25" s="9" t="s">
        <v>7</v>
      </c>
      <c r="H25" s="10" t="s">
        <v>8</v>
      </c>
      <c r="I25" s="11"/>
    </row>
    <row r="26" spans="1:12" x14ac:dyDescent="0.25">
      <c r="A26" s="12" t="s">
        <v>30</v>
      </c>
      <c r="B26" s="13">
        <v>3</v>
      </c>
      <c r="C26" s="13">
        <v>2.7</v>
      </c>
      <c r="D26" s="13">
        <v>2.4</v>
      </c>
      <c r="E26" s="24">
        <v>0.72660000000000002</v>
      </c>
      <c r="F26" s="15">
        <f t="shared" ref="F26:F38" si="3">B26*E26</f>
        <v>2.1798000000000002</v>
      </c>
      <c r="G26" s="15">
        <f t="shared" ref="G26:G38" si="4">C26*E26</f>
        <v>1.9618200000000001</v>
      </c>
      <c r="H26" s="15">
        <f t="shared" ref="H26:H38" si="5">D26*E26</f>
        <v>1.7438400000000001</v>
      </c>
      <c r="I26" s="16"/>
    </row>
    <row r="27" spans="1:12" x14ac:dyDescent="0.25">
      <c r="A27" s="12" t="s">
        <v>31</v>
      </c>
      <c r="B27" s="13">
        <v>1</v>
      </c>
      <c r="C27" s="13">
        <v>0.92</v>
      </c>
      <c r="D27" s="13">
        <v>0.8</v>
      </c>
      <c r="E27" s="24">
        <v>0.72660000000000002</v>
      </c>
      <c r="F27" s="15">
        <f t="shared" si="3"/>
        <v>0.72660000000000002</v>
      </c>
      <c r="G27" s="15">
        <f t="shared" si="4"/>
        <v>0.66847200000000007</v>
      </c>
      <c r="H27" s="15">
        <f t="shared" si="5"/>
        <v>0.58128000000000002</v>
      </c>
      <c r="I27" s="16"/>
    </row>
    <row r="28" spans="1:12" x14ac:dyDescent="0.25">
      <c r="A28" s="12" t="s">
        <v>32</v>
      </c>
      <c r="B28" s="13">
        <v>1</v>
      </c>
      <c r="C28" s="13">
        <v>0.92</v>
      </c>
      <c r="D28" s="13">
        <v>0.8</v>
      </c>
      <c r="E28" s="24">
        <v>0.72660000000000002</v>
      </c>
      <c r="F28" s="15">
        <f t="shared" si="3"/>
        <v>0.72660000000000002</v>
      </c>
      <c r="G28" s="15">
        <f t="shared" si="4"/>
        <v>0.66847200000000007</v>
      </c>
      <c r="H28" s="15">
        <f t="shared" si="5"/>
        <v>0.58128000000000002</v>
      </c>
      <c r="I28" s="16"/>
    </row>
    <row r="29" spans="1:12" x14ac:dyDescent="0.25">
      <c r="A29" s="12" t="s">
        <v>33</v>
      </c>
      <c r="B29" s="13">
        <v>1</v>
      </c>
      <c r="C29" s="13">
        <v>0.92</v>
      </c>
      <c r="D29" s="13">
        <v>0.8</v>
      </c>
      <c r="E29" s="24">
        <v>0.72660000000000002</v>
      </c>
      <c r="F29" s="15">
        <f t="shared" si="3"/>
        <v>0.72660000000000002</v>
      </c>
      <c r="G29" s="15">
        <f t="shared" si="4"/>
        <v>0.66847200000000007</v>
      </c>
      <c r="H29" s="15">
        <f t="shared" si="5"/>
        <v>0.58128000000000002</v>
      </c>
      <c r="I29" s="16"/>
    </row>
    <row r="30" spans="1:12" x14ac:dyDescent="0.25">
      <c r="A30" s="12" t="s">
        <v>34</v>
      </c>
      <c r="B30" s="13">
        <v>0.8</v>
      </c>
      <c r="C30" s="13">
        <v>0.74</v>
      </c>
      <c r="D30" s="13">
        <v>0.64</v>
      </c>
      <c r="E30" s="24">
        <v>0.72660000000000002</v>
      </c>
      <c r="F30" s="15">
        <f t="shared" si="3"/>
        <v>0.58128000000000002</v>
      </c>
      <c r="G30" s="15">
        <f t="shared" si="4"/>
        <v>0.53768400000000005</v>
      </c>
      <c r="H30" s="15">
        <f t="shared" si="5"/>
        <v>0.46502400000000005</v>
      </c>
      <c r="I30" s="16"/>
    </row>
    <row r="31" spans="1:12" x14ac:dyDescent="0.25">
      <c r="A31" s="12" t="s">
        <v>35</v>
      </c>
      <c r="B31" s="13">
        <v>2.5</v>
      </c>
      <c r="C31" s="13">
        <v>2.2999999999999998</v>
      </c>
      <c r="D31" s="13">
        <v>2.2000000000000002</v>
      </c>
      <c r="E31" s="24">
        <v>0.72660000000000002</v>
      </c>
      <c r="F31" s="15">
        <f t="shared" si="3"/>
        <v>1.8165</v>
      </c>
      <c r="G31" s="15">
        <f t="shared" si="4"/>
        <v>1.6711799999999999</v>
      </c>
      <c r="H31" s="15">
        <f t="shared" si="5"/>
        <v>1.5985200000000002</v>
      </c>
      <c r="I31" s="16"/>
    </row>
    <row r="32" spans="1:12" ht="26.25" x14ac:dyDescent="0.25">
      <c r="A32" s="12" t="s">
        <v>36</v>
      </c>
      <c r="B32" s="13">
        <v>1.25</v>
      </c>
      <c r="C32" s="13">
        <v>1.1499999999999999</v>
      </c>
      <c r="D32" s="13">
        <v>1.1000000000000001</v>
      </c>
      <c r="E32" s="24">
        <v>0.72660000000000002</v>
      </c>
      <c r="F32" s="15">
        <f t="shared" si="3"/>
        <v>0.90825</v>
      </c>
      <c r="G32" s="15">
        <f t="shared" si="4"/>
        <v>0.83558999999999994</v>
      </c>
      <c r="H32" s="15">
        <f t="shared" si="5"/>
        <v>0.79926000000000008</v>
      </c>
      <c r="I32" s="16"/>
    </row>
    <row r="33" spans="1:10" x14ac:dyDescent="0.25">
      <c r="A33" s="12" t="s">
        <v>37</v>
      </c>
      <c r="B33" s="13">
        <v>1.5</v>
      </c>
      <c r="C33" s="13">
        <v>1.36</v>
      </c>
      <c r="D33" s="13">
        <v>1.22</v>
      </c>
      <c r="E33" s="24">
        <v>0.72660000000000002</v>
      </c>
      <c r="F33" s="15">
        <f t="shared" si="3"/>
        <v>1.0899000000000001</v>
      </c>
      <c r="G33" s="15">
        <f t="shared" si="4"/>
        <v>0.98817600000000005</v>
      </c>
      <c r="H33" s="15">
        <f t="shared" si="5"/>
        <v>0.88645200000000002</v>
      </c>
      <c r="I33" s="16"/>
    </row>
    <row r="34" spans="1:10" x14ac:dyDescent="0.25">
      <c r="A34" s="12" t="s">
        <v>24</v>
      </c>
      <c r="B34" s="13">
        <v>0.7</v>
      </c>
      <c r="C34" s="13">
        <v>0.6</v>
      </c>
      <c r="D34" s="13">
        <v>0.5</v>
      </c>
      <c r="E34" s="24">
        <v>0.72660000000000002</v>
      </c>
      <c r="F34" s="15">
        <f t="shared" si="3"/>
        <v>0.50861999999999996</v>
      </c>
      <c r="G34" s="15">
        <f t="shared" si="4"/>
        <v>0.43596000000000001</v>
      </c>
      <c r="H34" s="15">
        <f t="shared" si="5"/>
        <v>0.36330000000000001</v>
      </c>
      <c r="I34" s="16"/>
    </row>
    <row r="35" spans="1:10" x14ac:dyDescent="0.25">
      <c r="A35" s="12" t="s">
        <v>41</v>
      </c>
      <c r="B35" s="13">
        <v>3</v>
      </c>
      <c r="C35" s="13">
        <v>2.7</v>
      </c>
      <c r="D35" s="13">
        <v>2.4</v>
      </c>
      <c r="E35" s="24">
        <v>0.72660000000000002</v>
      </c>
      <c r="F35" s="15">
        <f t="shared" si="3"/>
        <v>2.1798000000000002</v>
      </c>
      <c r="G35" s="15">
        <f t="shared" si="4"/>
        <v>1.9618200000000001</v>
      </c>
      <c r="H35" s="15">
        <f t="shared" si="5"/>
        <v>1.7438400000000001</v>
      </c>
      <c r="I35" s="16"/>
      <c r="J35" s="17"/>
    </row>
    <row r="36" spans="1:10" x14ac:dyDescent="0.25">
      <c r="A36" s="12" t="s">
        <v>38</v>
      </c>
      <c r="B36" s="13">
        <v>2.5</v>
      </c>
      <c r="C36" s="13">
        <v>2.2999999999999998</v>
      </c>
      <c r="D36" s="13">
        <v>2.2000000000000002</v>
      </c>
      <c r="E36" s="24">
        <v>0.72660000000000002</v>
      </c>
      <c r="F36" s="15">
        <f t="shared" si="3"/>
        <v>1.8165</v>
      </c>
      <c r="G36" s="15">
        <f t="shared" si="4"/>
        <v>1.6711799999999999</v>
      </c>
      <c r="H36" s="15">
        <f t="shared" si="5"/>
        <v>1.5985200000000002</v>
      </c>
      <c r="I36" s="16"/>
    </row>
    <row r="37" spans="1:10" x14ac:dyDescent="0.25">
      <c r="A37" s="12" t="s">
        <v>18</v>
      </c>
      <c r="B37" s="13">
        <v>2.2000000000000002</v>
      </c>
      <c r="C37" s="13">
        <v>2</v>
      </c>
      <c r="D37" s="13">
        <v>1.8</v>
      </c>
      <c r="E37" s="24">
        <v>0.72660000000000002</v>
      </c>
      <c r="F37" s="15">
        <f t="shared" si="3"/>
        <v>1.5985200000000002</v>
      </c>
      <c r="G37" s="15">
        <f t="shared" si="4"/>
        <v>1.4532</v>
      </c>
      <c r="H37" s="15">
        <f t="shared" si="5"/>
        <v>1.3078800000000002</v>
      </c>
      <c r="I37" s="16"/>
    </row>
    <row r="38" spans="1:10" x14ac:dyDescent="0.25">
      <c r="A38" s="12" t="s">
        <v>20</v>
      </c>
      <c r="B38" s="13">
        <v>1</v>
      </c>
      <c r="C38" s="13">
        <v>0.92</v>
      </c>
      <c r="D38" s="13">
        <v>0.8</v>
      </c>
      <c r="E38" s="24">
        <v>0.72660000000000002</v>
      </c>
      <c r="F38" s="15">
        <f t="shared" si="3"/>
        <v>0.72660000000000002</v>
      </c>
      <c r="G38" s="15">
        <f t="shared" si="4"/>
        <v>0.66847200000000007</v>
      </c>
      <c r="H38" s="15">
        <f t="shared" si="5"/>
        <v>0.58128000000000002</v>
      </c>
      <c r="I38" s="16"/>
    </row>
    <row r="39" spans="1:10" ht="20.25" x14ac:dyDescent="0.25">
      <c r="A39" s="22" t="s">
        <v>40</v>
      </c>
      <c r="B39" s="23"/>
      <c r="C39" s="23"/>
      <c r="D39" s="23"/>
      <c r="E39" s="23"/>
      <c r="F39" s="23"/>
      <c r="G39" s="23"/>
      <c r="H39" s="23"/>
      <c r="I39" s="8"/>
    </row>
    <row r="40" spans="1:10" ht="38.25" x14ac:dyDescent="0.25">
      <c r="A40" s="9" t="s">
        <v>1</v>
      </c>
      <c r="B40" s="9" t="s">
        <v>2</v>
      </c>
      <c r="C40" s="9" t="s">
        <v>3</v>
      </c>
      <c r="D40" s="9" t="s">
        <v>4</v>
      </c>
      <c r="E40" s="9" t="s">
        <v>29</v>
      </c>
      <c r="F40" s="9" t="s">
        <v>6</v>
      </c>
      <c r="G40" s="9" t="s">
        <v>7</v>
      </c>
      <c r="H40" s="10" t="s">
        <v>8</v>
      </c>
      <c r="I40" s="11"/>
    </row>
    <row r="41" spans="1:10" x14ac:dyDescent="0.25">
      <c r="A41" s="12" t="s">
        <v>30</v>
      </c>
      <c r="B41" s="13">
        <f>3*0.7</f>
        <v>2.0999999999999996</v>
      </c>
      <c r="C41" s="13">
        <f>2.7*0.7</f>
        <v>1.89</v>
      </c>
      <c r="D41" s="13">
        <f>2.4*0.7</f>
        <v>1.68</v>
      </c>
      <c r="E41" s="24">
        <v>0.72660000000000002</v>
      </c>
      <c r="F41" s="15">
        <f t="shared" ref="F41:F53" si="6">B41*E41</f>
        <v>1.5258599999999998</v>
      </c>
      <c r="G41" s="15">
        <f t="shared" ref="G41:G53" si="7">C41*E41</f>
        <v>1.3732739999999999</v>
      </c>
      <c r="H41" s="15">
        <f t="shared" ref="H41:H53" si="8">D41*E41</f>
        <v>1.220688</v>
      </c>
      <c r="I41" s="16"/>
    </row>
    <row r="42" spans="1:10" x14ac:dyDescent="0.25">
      <c r="A42" s="12" t="s">
        <v>31</v>
      </c>
      <c r="B42" s="13">
        <f>1*0.7</f>
        <v>0.7</v>
      </c>
      <c r="C42" s="13">
        <f>0.92*0.7</f>
        <v>0.64400000000000002</v>
      </c>
      <c r="D42" s="13">
        <f>0.8*0.7</f>
        <v>0.55999999999999994</v>
      </c>
      <c r="E42" s="24">
        <v>0.72660000000000002</v>
      </c>
      <c r="F42" s="15">
        <f t="shared" si="6"/>
        <v>0.50861999999999996</v>
      </c>
      <c r="G42" s="15">
        <f t="shared" si="7"/>
        <v>0.46793040000000002</v>
      </c>
      <c r="H42" s="15">
        <f t="shared" si="8"/>
        <v>0.40689599999999998</v>
      </c>
      <c r="I42" s="16"/>
    </row>
    <row r="43" spans="1:10" x14ac:dyDescent="0.25">
      <c r="A43" s="12" t="s">
        <v>32</v>
      </c>
      <c r="B43" s="13">
        <f t="shared" ref="B43:B44" si="9">1*0.7</f>
        <v>0.7</v>
      </c>
      <c r="C43" s="13">
        <f>0.92*0.7</f>
        <v>0.64400000000000002</v>
      </c>
      <c r="D43" s="13">
        <f t="shared" ref="D43:D44" si="10">0.8*0.7</f>
        <v>0.55999999999999994</v>
      </c>
      <c r="E43" s="24">
        <v>0.72660000000000002</v>
      </c>
      <c r="F43" s="15">
        <f t="shared" si="6"/>
        <v>0.50861999999999996</v>
      </c>
      <c r="G43" s="15">
        <f t="shared" si="7"/>
        <v>0.46793040000000002</v>
      </c>
      <c r="H43" s="15">
        <f t="shared" si="8"/>
        <v>0.40689599999999998</v>
      </c>
      <c r="I43" s="16"/>
    </row>
    <row r="44" spans="1:10" x14ac:dyDescent="0.25">
      <c r="A44" s="12" t="s">
        <v>33</v>
      </c>
      <c r="B44" s="13">
        <f t="shared" si="9"/>
        <v>0.7</v>
      </c>
      <c r="C44" s="13">
        <f>0.92*0.7</f>
        <v>0.64400000000000002</v>
      </c>
      <c r="D44" s="13">
        <f t="shared" si="10"/>
        <v>0.55999999999999994</v>
      </c>
      <c r="E44" s="24">
        <v>0.72660000000000002</v>
      </c>
      <c r="F44" s="15">
        <f t="shared" si="6"/>
        <v>0.50861999999999996</v>
      </c>
      <c r="G44" s="15">
        <f t="shared" si="7"/>
        <v>0.46793040000000002</v>
      </c>
      <c r="H44" s="15">
        <f t="shared" si="8"/>
        <v>0.40689599999999998</v>
      </c>
      <c r="I44" s="16"/>
    </row>
    <row r="45" spans="1:10" x14ac:dyDescent="0.25">
      <c r="A45" s="12" t="s">
        <v>34</v>
      </c>
      <c r="B45" s="13">
        <f>0.8*0.7</f>
        <v>0.55999999999999994</v>
      </c>
      <c r="C45" s="13">
        <f>0.74*0.7</f>
        <v>0.51800000000000002</v>
      </c>
      <c r="D45" s="13">
        <f>0.64*0.7</f>
        <v>0.44799999999999995</v>
      </c>
      <c r="E45" s="24">
        <v>0.72660000000000002</v>
      </c>
      <c r="F45" s="15">
        <f t="shared" si="6"/>
        <v>0.40689599999999998</v>
      </c>
      <c r="G45" s="15">
        <f t="shared" si="7"/>
        <v>0.37637880000000001</v>
      </c>
      <c r="H45" s="15">
        <f t="shared" si="8"/>
        <v>0.3255168</v>
      </c>
      <c r="I45" s="16"/>
    </row>
    <row r="46" spans="1:10" x14ac:dyDescent="0.25">
      <c r="A46" s="12" t="s">
        <v>35</v>
      </c>
      <c r="B46" s="13">
        <f>2.5*0.7</f>
        <v>1.75</v>
      </c>
      <c r="C46" s="13">
        <f>2.3*0.7</f>
        <v>1.6099999999999999</v>
      </c>
      <c r="D46" s="13">
        <f>2.2*0.7</f>
        <v>1.54</v>
      </c>
      <c r="E46" s="24">
        <v>0.72660000000000002</v>
      </c>
      <c r="F46" s="15">
        <f t="shared" si="6"/>
        <v>1.27155</v>
      </c>
      <c r="G46" s="15">
        <f t="shared" si="7"/>
        <v>1.169826</v>
      </c>
      <c r="H46" s="15">
        <f t="shared" si="8"/>
        <v>1.1189640000000001</v>
      </c>
      <c r="I46" s="16"/>
    </row>
    <row r="47" spans="1:10" ht="26.25" x14ac:dyDescent="0.25">
      <c r="A47" s="12" t="s">
        <v>36</v>
      </c>
      <c r="B47" s="13">
        <f>1.25*0.7</f>
        <v>0.875</v>
      </c>
      <c r="C47" s="13">
        <f>1.15*0.7</f>
        <v>0.80499999999999994</v>
      </c>
      <c r="D47" s="13">
        <f>1.1*0.7</f>
        <v>0.77</v>
      </c>
      <c r="E47" s="24">
        <v>0.72660000000000002</v>
      </c>
      <c r="F47" s="15">
        <f t="shared" si="6"/>
        <v>0.63577499999999998</v>
      </c>
      <c r="G47" s="15">
        <f t="shared" si="7"/>
        <v>0.58491300000000002</v>
      </c>
      <c r="H47" s="15">
        <f t="shared" si="8"/>
        <v>0.55948200000000003</v>
      </c>
      <c r="I47" s="16"/>
    </row>
    <row r="48" spans="1:10" x14ac:dyDescent="0.25">
      <c r="A48" s="12" t="s">
        <v>37</v>
      </c>
      <c r="B48" s="13">
        <f>1.5*0.7</f>
        <v>1.0499999999999998</v>
      </c>
      <c r="C48" s="13">
        <f>1.36*0.7</f>
        <v>0.95199999999999996</v>
      </c>
      <c r="D48" s="13">
        <f>1.22*0.7</f>
        <v>0.85399999999999998</v>
      </c>
      <c r="E48" s="24">
        <v>0.72660000000000002</v>
      </c>
      <c r="F48" s="15">
        <f t="shared" si="6"/>
        <v>0.76292999999999989</v>
      </c>
      <c r="G48" s="15">
        <f t="shared" si="7"/>
        <v>0.69172319999999998</v>
      </c>
      <c r="H48" s="15">
        <f t="shared" si="8"/>
        <v>0.62051639999999997</v>
      </c>
      <c r="I48" s="16"/>
    </row>
    <row r="49" spans="1:10" x14ac:dyDescent="0.25">
      <c r="A49" s="12" t="s">
        <v>24</v>
      </c>
      <c r="B49" s="13">
        <f>0.7*0.7</f>
        <v>0.48999999999999994</v>
      </c>
      <c r="C49" s="13">
        <f>0.6*0.7</f>
        <v>0.42</v>
      </c>
      <c r="D49" s="13">
        <f>0.5*0.7</f>
        <v>0.35</v>
      </c>
      <c r="E49" s="24">
        <v>0.72660000000000002</v>
      </c>
      <c r="F49" s="15">
        <f t="shared" si="6"/>
        <v>0.35603399999999996</v>
      </c>
      <c r="G49" s="15">
        <f t="shared" si="7"/>
        <v>0.305172</v>
      </c>
      <c r="H49" s="15">
        <f t="shared" si="8"/>
        <v>0.25430999999999998</v>
      </c>
      <c r="I49" s="16"/>
    </row>
    <row r="50" spans="1:10" x14ac:dyDescent="0.25">
      <c r="A50" s="12" t="s">
        <v>14</v>
      </c>
      <c r="B50" s="13">
        <f>3*0.7</f>
        <v>2.0999999999999996</v>
      </c>
      <c r="C50" s="13">
        <f>2.7*0.7</f>
        <v>1.89</v>
      </c>
      <c r="D50" s="13">
        <f>2.4*0.7</f>
        <v>1.68</v>
      </c>
      <c r="E50" s="24">
        <v>0.72660000000000002</v>
      </c>
      <c r="F50" s="15">
        <f t="shared" si="6"/>
        <v>1.5258599999999998</v>
      </c>
      <c r="G50" s="15">
        <f t="shared" si="7"/>
        <v>1.3732739999999999</v>
      </c>
      <c r="H50" s="15">
        <f t="shared" si="8"/>
        <v>1.220688</v>
      </c>
      <c r="I50" s="16"/>
      <c r="J50" s="17"/>
    </row>
    <row r="51" spans="1:10" x14ac:dyDescent="0.25">
      <c r="A51" s="12" t="s">
        <v>38</v>
      </c>
      <c r="B51" s="13">
        <f>2.5*0.7</f>
        <v>1.75</v>
      </c>
      <c r="C51" s="13">
        <f>2.3*0.7</f>
        <v>1.6099999999999999</v>
      </c>
      <c r="D51" s="13">
        <f>2.2*0.7</f>
        <v>1.54</v>
      </c>
      <c r="E51" s="24">
        <v>0.72660000000000002</v>
      </c>
      <c r="F51" s="15">
        <f t="shared" si="6"/>
        <v>1.27155</v>
      </c>
      <c r="G51" s="15">
        <f t="shared" si="7"/>
        <v>1.169826</v>
      </c>
      <c r="H51" s="15">
        <f t="shared" si="8"/>
        <v>1.1189640000000001</v>
      </c>
      <c r="I51" s="16"/>
    </row>
    <row r="52" spans="1:10" x14ac:dyDescent="0.25">
      <c r="A52" s="12" t="s">
        <v>18</v>
      </c>
      <c r="B52" s="13">
        <f>2.2*0.7</f>
        <v>1.54</v>
      </c>
      <c r="C52" s="13">
        <f>2*0.7</f>
        <v>1.4</v>
      </c>
      <c r="D52" s="13">
        <f>1.8*0.7</f>
        <v>1.26</v>
      </c>
      <c r="E52" s="24">
        <v>0.72660000000000002</v>
      </c>
      <c r="F52" s="15">
        <f t="shared" si="6"/>
        <v>1.1189640000000001</v>
      </c>
      <c r="G52" s="15">
        <f t="shared" si="7"/>
        <v>1.0172399999999999</v>
      </c>
      <c r="H52" s="15">
        <f t="shared" si="8"/>
        <v>0.915516</v>
      </c>
      <c r="I52" s="16"/>
    </row>
    <row r="53" spans="1:10" x14ac:dyDescent="0.25">
      <c r="A53" s="12" t="s">
        <v>20</v>
      </c>
      <c r="B53" s="13">
        <f t="shared" ref="B53" si="11">1*0.7</f>
        <v>0.7</v>
      </c>
      <c r="C53" s="13">
        <f>0.92*0.7</f>
        <v>0.64400000000000002</v>
      </c>
      <c r="D53" s="13">
        <f>0.8*0.7</f>
        <v>0.55999999999999994</v>
      </c>
      <c r="E53" s="24">
        <v>0.72660000000000002</v>
      </c>
      <c r="F53" s="15">
        <f t="shared" si="6"/>
        <v>0.50861999999999996</v>
      </c>
      <c r="G53" s="15">
        <f t="shared" si="7"/>
        <v>0.46793040000000002</v>
      </c>
      <c r="H53" s="15">
        <f t="shared" si="8"/>
        <v>0.40689599999999998</v>
      </c>
      <c r="I53" s="16"/>
    </row>
  </sheetData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Rocca</dc:creator>
  <cp:lastModifiedBy>Roberta Rocca</cp:lastModifiedBy>
  <cp:lastPrinted>2022-03-31T08:07:08Z</cp:lastPrinted>
  <dcterms:created xsi:type="dcterms:W3CDTF">2022-02-04T12:18:32Z</dcterms:created>
  <dcterms:modified xsi:type="dcterms:W3CDTF">2022-03-31T08:12:23Z</dcterms:modified>
</cp:coreProperties>
</file>